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comments7.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8.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10.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omments11.xml" ContentType="application/vnd.openxmlformats-officedocument.spreadsheetml.comments+xml"/>
  <Override PartName="/xl/drawings/drawing37.xml" ContentType="application/vnd.openxmlformats-officedocument.drawing+xml"/>
  <Override PartName="/xl/comments12.xml" ContentType="application/vnd.openxmlformats-officedocument.spreadsheetml.comments+xml"/>
  <Override PartName="/xl/drawings/drawing38.xml" ContentType="application/vnd.openxmlformats-officedocument.drawing+xml"/>
  <Override PartName="/xl/comments13.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I:\_Stock\"/>
    </mc:Choice>
  </mc:AlternateContent>
  <xr:revisionPtr revIDLastSave="0" documentId="13_ncr:1_{0738B80B-B3BC-4DC8-A79E-94C2DB3EFCAD}" xr6:coauthVersionLast="47" xr6:coauthVersionMax="47" xr10:uidLastSave="{00000000-0000-0000-0000-000000000000}"/>
  <bookViews>
    <workbookView xWindow="3030" yWindow="75" windowWidth="25695" windowHeight="14895" firstSheet="6" activeTab="6" xr2:uid="{00000000-000D-0000-FFFF-FFFF00000000}"/>
  </bookViews>
  <sheets>
    <sheet name="Format" sheetId="12" state="hidden" r:id="rId1"/>
    <sheet name="LIST" sheetId="6" state="hidden" r:id="rId2"/>
    <sheet name="ITEM_all_first" sheetId="16" state="hidden" r:id="rId3"/>
    <sheet name="ITEM_all_second" sheetId="54" state="hidden" r:id="rId4"/>
    <sheet name="calculation_first" sheetId="71" state="hidden" r:id="rId5"/>
    <sheet name="calculation_second" sheetId="72" state="hidden" r:id="rId6"/>
    <sheet name="TOP" sheetId="73" r:id="rId7"/>
    <sheet name="建築確認申請必要書類" sheetId="74" r:id="rId8"/>
    <sheet name="担当登録(代理設計監理)" sheetId="47" r:id="rId9"/>
    <sheet name="担当登録(施工)" sheetId="53" r:id="rId10"/>
    <sheet name="確建第一面" sheetId="1" r:id="rId11"/>
    <sheet name="確建第二面" sheetId="2" r:id="rId12"/>
    <sheet name="確建第二面建築主追加" sheetId="3" r:id="rId13"/>
    <sheet name="確建第三面" sheetId="4" r:id="rId14"/>
    <sheet name="確建第四面" sheetId="5" r:id="rId15"/>
    <sheet name="確建第四面別紙" sheetId="7" r:id="rId16"/>
    <sheet name="確建第五面" sheetId="8" r:id="rId17"/>
    <sheet name="確建第六面" sheetId="9" r:id="rId18"/>
    <sheet name="用途区分" sheetId="11" r:id="rId19"/>
    <sheet name="概要第一面" sheetId="17" r:id="rId20"/>
    <sheet name="概要第一面別紙" sheetId="18" r:id="rId21"/>
    <sheet name="概要第二面" sheetId="19" r:id="rId22"/>
    <sheet name="概要第三面" sheetId="20" r:id="rId23"/>
    <sheet name="工事届第一面" sheetId="22" r:id="rId24"/>
    <sheet name="工事届第二面" sheetId="23" r:id="rId25"/>
    <sheet name="工事届第三面" sheetId="24" r:id="rId26"/>
    <sheet name="工事届第四面" sheetId="25" r:id="rId27"/>
    <sheet name="委任状" sheetId="37" r:id="rId28"/>
    <sheet name="審査受付票" sheetId="75" r:id="rId29"/>
    <sheet name="計_確建第一面" sheetId="27" r:id="rId30"/>
    <sheet name="計_確建第二面" sheetId="55" r:id="rId31"/>
    <sheet name="計_確建第二面建築主追加" sheetId="56" r:id="rId32"/>
    <sheet name="計_確建第三面" sheetId="57" r:id="rId33"/>
    <sheet name="計_確建第四面" sheetId="58" r:id="rId34"/>
    <sheet name="計_確建第四面別紙" sheetId="59" r:id="rId35"/>
    <sheet name="計_確建第五面" sheetId="60" r:id="rId36"/>
    <sheet name="計_確建第六面" sheetId="61" r:id="rId37"/>
    <sheet name="計_用途区分" sheetId="65" r:id="rId38"/>
    <sheet name="計_概要第一面" sheetId="66" r:id="rId39"/>
    <sheet name="計_概要第一面別紙" sheetId="67" r:id="rId40"/>
    <sheet name="計_概要第二面" sheetId="68" r:id="rId41"/>
    <sheet name="計_概要第三面" sheetId="69" r:id="rId42"/>
    <sheet name="計_委任状" sheetId="62" r:id="rId43"/>
    <sheet name="計_審査受付票" sheetId="76" r:id="rId44"/>
    <sheet name="確建注意" sheetId="10" r:id="rId45"/>
    <sheet name="工事届注意" sheetId="26" r:id="rId46"/>
    <sheet name="計_確建注意" sheetId="64" r:id="rId47"/>
  </sheets>
  <definedNames>
    <definedName name="_xlnm.Print_Area" localSheetId="6">TOP!$A$1:$AL$55</definedName>
    <definedName name="_xlnm.Print_Area" localSheetId="27">委任状!$A$3:$AL$41</definedName>
    <definedName name="_xlnm.Print_Area" localSheetId="19">概要第一面!$A$3:$AL$187</definedName>
    <definedName name="_xlnm.Print_Area" localSheetId="20">概要第一面別紙!$A$3:$AL$59</definedName>
    <definedName name="_xlnm.Print_Area" localSheetId="22">概要第三面!$A$3:$AL$61</definedName>
    <definedName name="_xlnm.Print_Area" localSheetId="21">概要第二面!$A$3:$AL$77</definedName>
    <definedName name="_xlnm.Print_Area" localSheetId="10">確建第一面!$A$3:$AL$47</definedName>
    <definedName name="_xlnm.Print_Area" localSheetId="16">確建第五面!$A$3:$AL$120</definedName>
    <definedName name="_xlnm.Print_Area" localSheetId="13">確建第三面!$A$3:$AL$79</definedName>
    <definedName name="_xlnm.Print_Area" localSheetId="14">確建第四面!$A$3:$AL$115</definedName>
    <definedName name="_xlnm.Print_Area" localSheetId="15">確建第四面別紙!$A$3:$AL$54</definedName>
    <definedName name="_xlnm.Print_Area" localSheetId="11">確建第二面!$A$3:$AL$182</definedName>
    <definedName name="_xlnm.Print_Area" localSheetId="12">確建第二面建築主追加!$A$3:$AL$61</definedName>
    <definedName name="_xlnm.Print_Area" localSheetId="17">確建第六面!$A$3:$AL$68</definedName>
    <definedName name="_xlnm.Print_Area" localSheetId="44">確建注意!$A$3:$AL$307</definedName>
    <definedName name="_xlnm.Print_Area" localSheetId="42">計_委任状!$A$3:$AL$41</definedName>
    <definedName name="_xlnm.Print_Area" localSheetId="38">計_概要第一面!$A$3:$AL$187</definedName>
    <definedName name="_xlnm.Print_Area" localSheetId="39">計_概要第一面別紙!$A$3:$AL$59</definedName>
    <definedName name="_xlnm.Print_Area" localSheetId="41">計_概要第三面!$A$3:$AL$61</definedName>
    <definedName name="_xlnm.Print_Area" localSheetId="40">計_概要第二面!$A$3:$AL$78</definedName>
    <definedName name="_xlnm.Print_Area" localSheetId="29">計_確建第一面!$A$3:$AL$46</definedName>
    <definedName name="_xlnm.Print_Area" localSheetId="35">計_確建第五面!$A$3:$AL$120</definedName>
    <definedName name="_xlnm.Print_Area" localSheetId="32">計_確建第三面!$A$3:$AL$79</definedName>
    <definedName name="_xlnm.Print_Area" localSheetId="33">計_確建第四面!$A$3:$AL$118</definedName>
    <definedName name="_xlnm.Print_Area" localSheetId="34">計_確建第四面別紙!$A$3:$AL$54</definedName>
    <definedName name="_xlnm.Print_Area" localSheetId="30">計_確建第二面!$A$3:$AL$182</definedName>
    <definedName name="_xlnm.Print_Area" localSheetId="31">計_確建第二面建築主追加!$A$3:$AL$61</definedName>
    <definedName name="_xlnm.Print_Area" localSheetId="36">計_確建第六面!$A$3:$AL$70</definedName>
    <definedName name="_xlnm.Print_Area" localSheetId="46">計_確建注意!$A$3:$AL$307</definedName>
    <definedName name="_xlnm.Print_Area" localSheetId="43">計_審査受付票!$A$3:$AL$54</definedName>
    <definedName name="_xlnm.Print_Area" localSheetId="37">計_用途区分!$A$3:$AL$112</definedName>
    <definedName name="_xlnm.Print_Area" localSheetId="7">建築確認申請必要書類!$A$3:$AL$46</definedName>
    <definedName name="_xlnm.Print_Area" localSheetId="23">工事届第一面!$A$3:$AL$45</definedName>
    <definedName name="_xlnm.Print_Area" localSheetId="25">工事届第三面!$A$3:$AL$18</definedName>
    <definedName name="_xlnm.Print_Area" localSheetId="26">工事届第四面!$A$3:$AL$16</definedName>
    <definedName name="_xlnm.Print_Area" localSheetId="24">工事届第二面!$A$3:$AL$50</definedName>
    <definedName name="_xlnm.Print_Area" localSheetId="45">工事届注意!$A$3:$AL$149</definedName>
    <definedName name="_xlnm.Print_Area" localSheetId="28">審査受付票!$A$3:$AL$54</definedName>
    <definedName name="_xlnm.Print_Area" localSheetId="18">用途区分!$A$3:$AL$112</definedName>
    <definedName name="意見を聴いた設計図書">LIST!$B$125</definedName>
    <definedName name="屋外直通階段">LIST!$B$434</definedName>
    <definedName name="確認の特例">LIST!$B$408:$B$411</definedName>
    <definedName name="建築士">LIST!$B$10:$B$12</definedName>
    <definedName name="建築主人数">LIST!$B$4:$B$6</definedName>
    <definedName name="工事届宛名">LIST!$B$474:$B$482</definedName>
    <definedName name="工事届番号">LIST!$B$537:$B$541</definedName>
    <definedName name="工事届用途1">LIST!$B$486:$B$490</definedName>
    <definedName name="工事届用途2">LIST!$B$494:$B$533</definedName>
    <definedName name="構造">LIST!$B$384:$B$392</definedName>
    <definedName name="資格">LIST!$B$229:$B$233</definedName>
    <definedName name="住宅用火災警報器">LIST!$B$430</definedName>
    <definedName name="数字">LIST!$B$450:$B$470</definedName>
    <definedName name="設計図書">LIST!$B$117:$B$121</definedName>
    <definedName name="選択">LIST!$B$224:$B$225</definedName>
    <definedName name="耐火建築物">LIST!$B$415:$B$420</definedName>
    <definedName name="第六面7">LIST!$B$444:$B$446</definedName>
    <definedName name="担当登録1">'担当登録(代理設計監理)'!$C$11:$C$30</definedName>
    <definedName name="担当登録2">'担当登録(施工)'!$C$11:$C$30</definedName>
    <definedName name="地区区域">LIST!$B$167:$B$185</definedName>
    <definedName name="柱の小径">LIST!$B$438:$B$440</definedName>
    <definedName name="適判機関">LIST!$B$133:$B$159</definedName>
    <definedName name="登録">LIST!$B$16:$B$63</definedName>
    <definedName name="都道府県">LIST!$B$67:$B$113</definedName>
    <definedName name="特定工程">LIST!$B$396:$B$404</definedName>
    <definedName name="備考">LIST!$B$215:$B$220</definedName>
    <definedName name="備考第三面7">LIST!$B$206:$B$211</definedName>
    <definedName name="便所">LIST!$B$424:$B$426</definedName>
    <definedName name="未定">LIST!$B$129</definedName>
    <definedName name="用途">LIST!$B$237:$B$380</definedName>
    <definedName name="用途地域">LIST!$B$189:$B$202</definedName>
    <definedName name="用途番号">LIST!$C$237:$C$380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68" l="1"/>
  <c r="O15" i="68"/>
  <c r="C19" i="72" l="1"/>
  <c r="C18" i="72"/>
  <c r="C15" i="72"/>
  <c r="C27" i="72" s="1"/>
  <c r="C14" i="72"/>
  <c r="C26" i="72" s="1"/>
  <c r="C13" i="72"/>
  <c r="C25" i="72" s="1"/>
  <c r="C12" i="72"/>
  <c r="C24" i="72" s="1"/>
  <c r="C11" i="72"/>
  <c r="C23" i="72" s="1"/>
  <c r="C8" i="72"/>
  <c r="C7" i="72"/>
  <c r="AR48" i="4"/>
  <c r="AR45" i="4"/>
  <c r="C30" i="71"/>
  <c r="C15" i="71"/>
  <c r="C27" i="71" s="1"/>
  <c r="C12" i="71"/>
  <c r="C24" i="71" s="1"/>
  <c r="AE51" i="4"/>
  <c r="AR51" i="4" s="1"/>
  <c r="AE50" i="4"/>
  <c r="C7" i="71" s="1"/>
  <c r="C18" i="71" s="1"/>
  <c r="AE49" i="4"/>
  <c r="AE48" i="4"/>
  <c r="AE47" i="4"/>
  <c r="C14" i="71" s="1"/>
  <c r="C26" i="71" s="1"/>
  <c r="AE46" i="4"/>
  <c r="C13" i="71" s="1"/>
  <c r="C25" i="71" s="1"/>
  <c r="AE45" i="4"/>
  <c r="AE44" i="4"/>
  <c r="AR44" i="4" s="1"/>
  <c r="AE43" i="4"/>
  <c r="AE42" i="4"/>
  <c r="AE41" i="4"/>
  <c r="AE39" i="4"/>
  <c r="AE38" i="4"/>
  <c r="AE37" i="4"/>
  <c r="AE34" i="4"/>
  <c r="AE33" i="4"/>
  <c r="E329" i="54"/>
  <c r="E295" i="54"/>
  <c r="AR43" i="4" l="1"/>
  <c r="AR50" i="4"/>
  <c r="AR38" i="4" s="1"/>
  <c r="C10" i="71"/>
  <c r="C22" i="71" s="1"/>
  <c r="AR47" i="4"/>
  <c r="AR46" i="4"/>
  <c r="C11" i="71"/>
  <c r="C23" i="71" s="1"/>
  <c r="C8" i="71"/>
  <c r="C19" i="71" s="1"/>
  <c r="E328" i="16"/>
  <c r="E321" i="16"/>
  <c r="E329" i="16"/>
  <c r="E320" i="16"/>
  <c r="E331" i="16"/>
  <c r="E308" i="16"/>
  <c r="E305" i="16"/>
  <c r="E307" i="16"/>
  <c r="E304" i="16"/>
  <c r="E293" i="16"/>
  <c r="AE34" i="19" s="1"/>
  <c r="E290" i="16"/>
  <c r="E292" i="16"/>
  <c r="E289" i="16"/>
  <c r="E291" i="16"/>
  <c r="E288" i="16"/>
  <c r="E330" i="16"/>
  <c r="AE49" i="19" s="1"/>
  <c r="E309" i="16"/>
  <c r="AE42" i="19" s="1"/>
  <c r="E456" i="16"/>
  <c r="Y56" i="58" s="1"/>
  <c r="E533" i="16"/>
  <c r="Y114" i="58" s="1"/>
  <c r="E537" i="16"/>
  <c r="AC73" i="68" s="1"/>
  <c r="E536" i="16"/>
  <c r="Z73" i="68" s="1"/>
  <c r="E539" i="16"/>
  <c r="AC74" i="68" s="1"/>
  <c r="E538" i="16"/>
  <c r="Z74" i="68" s="1"/>
  <c r="E535" i="16"/>
  <c r="L116" i="58" s="1"/>
  <c r="E534" i="16"/>
  <c r="L115" i="58" s="1"/>
  <c r="E532" i="16"/>
  <c r="L114" i="58" s="1"/>
  <c r="E531" i="16"/>
  <c r="L113" i="58" s="1"/>
  <c r="E530" i="16"/>
  <c r="L112" i="58" s="1"/>
  <c r="E529" i="16"/>
  <c r="L111" i="58" s="1"/>
  <c r="E528" i="16"/>
  <c r="L110" i="58" s="1"/>
  <c r="E527" i="16"/>
  <c r="L109" i="58" s="1"/>
  <c r="E526" i="16"/>
  <c r="X107" i="58" s="1"/>
  <c r="E525" i="16"/>
  <c r="Q107" i="58" s="1"/>
  <c r="E524" i="16"/>
  <c r="M107" i="58" s="1"/>
  <c r="E523" i="16"/>
  <c r="X106" i="58" s="1"/>
  <c r="E522" i="16"/>
  <c r="Q106" i="58" s="1"/>
  <c r="E521" i="16"/>
  <c r="M106" i="58" s="1"/>
  <c r="E520" i="16"/>
  <c r="X105" i="58" s="1"/>
  <c r="E519" i="16"/>
  <c r="Q105" i="58" s="1"/>
  <c r="E518" i="16"/>
  <c r="M105" i="58" s="1"/>
  <c r="E517" i="16"/>
  <c r="X104" i="58" s="1"/>
  <c r="E516" i="16"/>
  <c r="Q104" i="58" s="1"/>
  <c r="E515" i="16"/>
  <c r="M104" i="58" s="1"/>
  <c r="E514" i="16"/>
  <c r="X103" i="58" s="1"/>
  <c r="E513" i="16"/>
  <c r="Q103" i="58" s="1"/>
  <c r="E512" i="16"/>
  <c r="M103" i="58" s="1"/>
  <c r="E511" i="16"/>
  <c r="X102" i="58" s="1"/>
  <c r="E510" i="16"/>
  <c r="Q102" i="58" s="1"/>
  <c r="E509" i="16"/>
  <c r="M102" i="58" s="1"/>
  <c r="E508" i="16"/>
  <c r="AE100" i="58" s="1"/>
  <c r="E507" i="16"/>
  <c r="E99" i="58" s="1"/>
  <c r="E506" i="16"/>
  <c r="E98" i="58" s="1"/>
  <c r="E505" i="16"/>
  <c r="AE96" i="58" s="1"/>
  <c r="E504" i="16"/>
  <c r="AE95" i="58" s="1"/>
  <c r="E503" i="16"/>
  <c r="AG94" i="58" s="1"/>
  <c r="E502" i="16"/>
  <c r="AD94" i="58" s="1"/>
  <c r="E500" i="16"/>
  <c r="AG93" i="58" s="1"/>
  <c r="E499" i="16"/>
  <c r="AD93" i="58" s="1"/>
  <c r="E497" i="16"/>
  <c r="N91" i="58" s="1"/>
  <c r="E496" i="16"/>
  <c r="N90" i="58" s="1"/>
  <c r="E495" i="16"/>
  <c r="N89" i="58" s="1"/>
  <c r="E494" i="16"/>
  <c r="N87" i="58" s="1"/>
  <c r="E493" i="16"/>
  <c r="N86" i="58" s="1"/>
  <c r="E492" i="16"/>
  <c r="N85" i="58" s="1"/>
  <c r="E491" i="16"/>
  <c r="N84" i="58" s="1"/>
  <c r="E490" i="16"/>
  <c r="X82" i="58" s="1"/>
  <c r="E489" i="16"/>
  <c r="Q82" i="58" s="1"/>
  <c r="E488" i="16"/>
  <c r="J82" i="58" s="1"/>
  <c r="E487" i="16"/>
  <c r="X81" i="58" s="1"/>
  <c r="E486" i="16"/>
  <c r="Q81" i="58" s="1"/>
  <c r="E485" i="16"/>
  <c r="J81" i="58" s="1"/>
  <c r="E484" i="16"/>
  <c r="Q79" i="58" s="1"/>
  <c r="E483" i="16"/>
  <c r="J79" i="58" s="1"/>
  <c r="E482" i="16"/>
  <c r="J78" i="58" s="1"/>
  <c r="E481" i="16"/>
  <c r="J77" i="58" s="1"/>
  <c r="E480" i="16"/>
  <c r="J76" i="58" s="1"/>
  <c r="E479" i="16"/>
  <c r="AB74" i="58" s="1"/>
  <c r="E478" i="16"/>
  <c r="J74" i="58" s="1"/>
  <c r="E477" i="16"/>
  <c r="Q73" i="58" s="1"/>
  <c r="E476" i="16"/>
  <c r="J73" i="58" s="1"/>
  <c r="E475" i="16"/>
  <c r="N72" i="58" s="1"/>
  <c r="E474" i="16"/>
  <c r="J72" i="58" s="1"/>
  <c r="E473" i="16"/>
  <c r="U71" i="58" s="1"/>
  <c r="E472" i="16"/>
  <c r="J71" i="58" s="1"/>
  <c r="E471" i="16"/>
  <c r="AF70" i="58" s="1"/>
  <c r="E470" i="16"/>
  <c r="Z70" i="58" s="1"/>
  <c r="E469" i="16"/>
  <c r="V70" i="58" s="1"/>
  <c r="E468" i="16"/>
  <c r="S70" i="58" s="1"/>
  <c r="E467" i="16"/>
  <c r="P70" i="58" s="1"/>
  <c r="E466" i="16"/>
  <c r="M70" i="58" s="1"/>
  <c r="E465" i="16"/>
  <c r="J70" i="58" s="1"/>
  <c r="E464" i="16"/>
  <c r="O69" i="58" s="1"/>
  <c r="E463" i="16"/>
  <c r="O68" i="58" s="1"/>
  <c r="E462" i="16"/>
  <c r="O67" i="58" s="1"/>
  <c r="E461" i="16"/>
  <c r="O66" i="58" s="1"/>
  <c r="E460" i="16"/>
  <c r="O65" i="58" s="1"/>
  <c r="E459" i="16"/>
  <c r="L64" i="58" s="1"/>
  <c r="E458" i="16"/>
  <c r="L58" i="58" s="1"/>
  <c r="E457" i="16"/>
  <c r="L57" i="58" s="1"/>
  <c r="E455" i="16"/>
  <c r="L56" i="58" s="1"/>
  <c r="E454" i="16"/>
  <c r="L55" i="58" s="1"/>
  <c r="E453" i="16"/>
  <c r="L54" i="58" s="1"/>
  <c r="E452" i="16"/>
  <c r="L53" i="58" s="1"/>
  <c r="E451" i="16"/>
  <c r="L52" i="58" s="1"/>
  <c r="E450" i="16"/>
  <c r="L51" i="58" s="1"/>
  <c r="E449" i="16"/>
  <c r="X49" i="58" s="1"/>
  <c r="E448" i="16"/>
  <c r="Q49" i="58" s="1"/>
  <c r="E446" i="16"/>
  <c r="X48" i="58" s="1"/>
  <c r="E445" i="16"/>
  <c r="Q48" i="58" s="1"/>
  <c r="E443" i="16"/>
  <c r="X47" i="58" s="1"/>
  <c r="E442" i="16"/>
  <c r="Q47" i="58" s="1"/>
  <c r="E440" i="16"/>
  <c r="X46" i="58" s="1"/>
  <c r="E439" i="16"/>
  <c r="Q46" i="58" s="1"/>
  <c r="E437" i="16"/>
  <c r="X45" i="58" s="1"/>
  <c r="E436" i="16"/>
  <c r="Q45" i="58" s="1"/>
  <c r="E434" i="16"/>
  <c r="X44" i="58" s="1"/>
  <c r="E433" i="16"/>
  <c r="Q44" i="58" s="1"/>
  <c r="E447" i="16"/>
  <c r="M49" i="58" s="1"/>
  <c r="E444" i="16"/>
  <c r="M48" i="58" s="1"/>
  <c r="E441" i="16"/>
  <c r="M47" i="58" s="1"/>
  <c r="E438" i="16"/>
  <c r="M46" i="58" s="1"/>
  <c r="E435" i="16"/>
  <c r="M45" i="58" s="1"/>
  <c r="E432" i="16"/>
  <c r="M44" i="58" s="1"/>
  <c r="E419" i="16"/>
  <c r="N32" i="58" s="1"/>
  <c r="E418" i="16"/>
  <c r="N31" i="58" s="1"/>
  <c r="E431" i="16"/>
  <c r="AE42" i="58" s="1"/>
  <c r="E430" i="16"/>
  <c r="E41" i="58" s="1"/>
  <c r="E429" i="16"/>
  <c r="E40" i="58" s="1"/>
  <c r="E428" i="16"/>
  <c r="AE38" i="58" s="1"/>
  <c r="E427" i="16"/>
  <c r="AE37" i="58" s="1"/>
  <c r="E426" i="16"/>
  <c r="AG36" i="58" s="1"/>
  <c r="E425" i="16"/>
  <c r="AD36" i="58" s="1"/>
  <c r="E423" i="16"/>
  <c r="AG35" i="58" s="1"/>
  <c r="E422" i="16"/>
  <c r="AD35" i="58" s="1"/>
  <c r="E420" i="16"/>
  <c r="N33" i="58" s="1"/>
  <c r="E417" i="16"/>
  <c r="N29" i="58" s="1"/>
  <c r="E416" i="16"/>
  <c r="N28" i="58" s="1"/>
  <c r="E415" i="16"/>
  <c r="N27" i="58" s="1"/>
  <c r="E414" i="16"/>
  <c r="N26" i="58" s="1"/>
  <c r="E413" i="16"/>
  <c r="X24" i="58" s="1"/>
  <c r="E412" i="16"/>
  <c r="Q24" i="58" s="1"/>
  <c r="E411" i="16"/>
  <c r="J24" i="58" s="1"/>
  <c r="E410" i="16"/>
  <c r="X23" i="58" s="1"/>
  <c r="E409" i="16"/>
  <c r="Q23" i="58" s="1"/>
  <c r="E408" i="16"/>
  <c r="J23" i="58" s="1"/>
  <c r="E407" i="16"/>
  <c r="Q21" i="58" s="1"/>
  <c r="E406" i="16"/>
  <c r="J21" i="58" s="1"/>
  <c r="E405" i="16"/>
  <c r="J20" i="58" s="1"/>
  <c r="E404" i="16"/>
  <c r="J19" i="58" s="1"/>
  <c r="E403" i="16"/>
  <c r="J18" i="58" s="1"/>
  <c r="E402" i="16"/>
  <c r="AB16" i="58" s="1"/>
  <c r="E401" i="16"/>
  <c r="J16" i="58" s="1"/>
  <c r="E400" i="16"/>
  <c r="Q15" i="58" s="1"/>
  <c r="E399" i="16"/>
  <c r="J15" i="58" s="1"/>
  <c r="E398" i="16"/>
  <c r="N14" i="58" s="1"/>
  <c r="E397" i="16"/>
  <c r="J14" i="58" s="1"/>
  <c r="E396" i="16"/>
  <c r="U13" i="58" s="1"/>
  <c r="E395" i="16"/>
  <c r="J13" i="58" s="1"/>
  <c r="E394" i="16"/>
  <c r="AF12" i="58" s="1"/>
  <c r="E393" i="16"/>
  <c r="Z12" i="58" s="1"/>
  <c r="E392" i="16"/>
  <c r="V12" i="58" s="1"/>
  <c r="E391" i="16"/>
  <c r="S12" i="58" s="1"/>
  <c r="E390" i="16"/>
  <c r="P12" i="58" s="1"/>
  <c r="E389" i="16"/>
  <c r="M12" i="58" s="1"/>
  <c r="E388" i="16"/>
  <c r="J12" i="58" s="1"/>
  <c r="E387" i="16"/>
  <c r="O11" i="58" s="1"/>
  <c r="E386" i="16"/>
  <c r="O10" i="58" s="1"/>
  <c r="E385" i="16"/>
  <c r="O9" i="58" s="1"/>
  <c r="E384" i="16"/>
  <c r="O8" i="58" s="1"/>
  <c r="E383" i="16"/>
  <c r="O7" i="58" s="1"/>
  <c r="E382" i="16"/>
  <c r="L6" i="58" s="1"/>
  <c r="W49" i="57" l="1"/>
  <c r="E335" i="54" s="1"/>
  <c r="W49" i="68" s="1"/>
  <c r="W49" i="19"/>
  <c r="O49" i="57"/>
  <c r="O49" i="19"/>
  <c r="O42" i="57"/>
  <c r="E313" i="54" s="1"/>
  <c r="O42" i="68" s="1"/>
  <c r="O42" i="19"/>
  <c r="W42" i="57"/>
  <c r="W42" i="19"/>
  <c r="W34" i="19"/>
  <c r="W34" i="57"/>
  <c r="E298" i="54" s="1"/>
  <c r="W34" i="68" s="1"/>
  <c r="O34" i="19"/>
  <c r="O34" i="57"/>
  <c r="AE44" i="58"/>
  <c r="E334" i="54" l="1"/>
  <c r="O49" i="68" s="1"/>
  <c r="AE49" i="57"/>
  <c r="E336" i="54" s="1"/>
  <c r="AE49" i="68" s="1"/>
  <c r="E314" i="54"/>
  <c r="W42" i="68" s="1"/>
  <c r="AE42" i="57"/>
  <c r="E315" i="54" s="1"/>
  <c r="AE42" i="68" s="1"/>
  <c r="E297" i="54"/>
  <c r="O34" i="68" s="1"/>
  <c r="AE34" i="57"/>
  <c r="E299" i="54" s="1"/>
  <c r="AE34" i="68" s="1"/>
  <c r="J79" i="8"/>
  <c r="X108" i="58" l="1"/>
  <c r="Q108" i="58"/>
  <c r="AE107" i="58"/>
  <c r="AE106" i="58"/>
  <c r="AE105" i="58"/>
  <c r="AE104" i="58"/>
  <c r="AE103" i="58"/>
  <c r="AE102" i="58"/>
  <c r="L69" i="58"/>
  <c r="L68" i="58"/>
  <c r="L67" i="58"/>
  <c r="L66" i="58"/>
  <c r="L65" i="58"/>
  <c r="X50" i="58"/>
  <c r="Q50" i="58"/>
  <c r="AE49" i="58"/>
  <c r="AE48" i="58"/>
  <c r="AE47" i="58"/>
  <c r="AE46" i="58"/>
  <c r="AE45" i="58"/>
  <c r="L11" i="58"/>
  <c r="L10" i="58"/>
  <c r="L9" i="58"/>
  <c r="L8" i="58"/>
  <c r="L7" i="58"/>
  <c r="X107" i="5"/>
  <c r="Q107" i="5"/>
  <c r="AE106" i="5"/>
  <c r="AE105" i="5"/>
  <c r="AE104" i="5"/>
  <c r="AE103" i="5"/>
  <c r="AE102" i="5"/>
  <c r="AE101" i="5"/>
  <c r="L68" i="5"/>
  <c r="L67" i="5"/>
  <c r="L66" i="5"/>
  <c r="L65" i="5"/>
  <c r="L64" i="5"/>
  <c r="AE108" i="58" l="1"/>
  <c r="AE50" i="58"/>
  <c r="AE107" i="5"/>
  <c r="E326" i="16"/>
  <c r="E325" i="16"/>
  <c r="E323" i="16"/>
  <c r="E322" i="16"/>
  <c r="E324" i="16"/>
  <c r="W48" i="19" l="1"/>
  <c r="W48" i="57"/>
  <c r="E332" i="54" s="1"/>
  <c r="W48" i="68" s="1"/>
  <c r="O48" i="19"/>
  <c r="O48" i="57"/>
  <c r="AE48" i="57" s="1"/>
  <c r="E299" i="16"/>
  <c r="W38" i="19" s="1"/>
  <c r="E295" i="16"/>
  <c r="O37" i="57" s="1"/>
  <c r="E296" i="16"/>
  <c r="E298" i="16"/>
  <c r="O38" i="57" s="1"/>
  <c r="E335" i="16"/>
  <c r="W51" i="57" s="1"/>
  <c r="E334" i="16"/>
  <c r="O51" i="57" s="1"/>
  <c r="E332" i="16"/>
  <c r="W50" i="19" s="1"/>
  <c r="E13" i="54"/>
  <c r="J59" i="58" s="1"/>
  <c r="E12" i="54"/>
  <c r="E11" i="54"/>
  <c r="E10" i="54"/>
  <c r="E9" i="54"/>
  <c r="E7" i="54"/>
  <c r="E6" i="54"/>
  <c r="E5" i="54"/>
  <c r="E8" i="54"/>
  <c r="K68" i="61"/>
  <c r="K67" i="61"/>
  <c r="K66" i="61"/>
  <c r="K65" i="61"/>
  <c r="K64" i="61"/>
  <c r="K63" i="61"/>
  <c r="E61" i="61"/>
  <c r="K60" i="61"/>
  <c r="E59" i="61"/>
  <c r="K57" i="61"/>
  <c r="E55" i="61"/>
  <c r="E54" i="61"/>
  <c r="E53" i="61"/>
  <c r="E52" i="61"/>
  <c r="E51" i="61"/>
  <c r="E49" i="61"/>
  <c r="E48" i="61"/>
  <c r="X46" i="61"/>
  <c r="M46" i="61"/>
  <c r="U45" i="61"/>
  <c r="M45" i="61"/>
  <c r="M44" i="61"/>
  <c r="M43" i="61"/>
  <c r="K41" i="61"/>
  <c r="K40" i="61"/>
  <c r="K34" i="61"/>
  <c r="K33" i="61"/>
  <c r="K32" i="61"/>
  <c r="K31" i="61"/>
  <c r="K30" i="61"/>
  <c r="K29" i="61"/>
  <c r="K26" i="61"/>
  <c r="K23" i="61"/>
  <c r="E27" i="61"/>
  <c r="E25" i="61"/>
  <c r="E21" i="61"/>
  <c r="E20" i="61"/>
  <c r="E19" i="61"/>
  <c r="E18" i="61"/>
  <c r="E17" i="61"/>
  <c r="E15" i="61"/>
  <c r="E14" i="61"/>
  <c r="X12" i="61"/>
  <c r="M12" i="61"/>
  <c r="U11" i="61"/>
  <c r="M11" i="61"/>
  <c r="M9" i="61"/>
  <c r="M10" i="61"/>
  <c r="K7" i="61"/>
  <c r="K6" i="61"/>
  <c r="J118" i="60"/>
  <c r="J117" i="60"/>
  <c r="J116" i="60"/>
  <c r="J115" i="60"/>
  <c r="J114" i="60"/>
  <c r="J113" i="60"/>
  <c r="J112" i="60"/>
  <c r="J111" i="60"/>
  <c r="AF110" i="60"/>
  <c r="P110" i="60"/>
  <c r="J110" i="60" s="1"/>
  <c r="AF109" i="60"/>
  <c r="P109" i="60"/>
  <c r="J109" i="60" s="1"/>
  <c r="AF108" i="60"/>
  <c r="P108" i="60"/>
  <c r="J108" i="60" s="1"/>
  <c r="AF107" i="60"/>
  <c r="P107" i="60"/>
  <c r="J107" i="60" s="1"/>
  <c r="AF106" i="60"/>
  <c r="P106" i="60"/>
  <c r="J106" i="60" s="1"/>
  <c r="AF105" i="60"/>
  <c r="P105" i="60"/>
  <c r="J105" i="60" s="1"/>
  <c r="Z103" i="60"/>
  <c r="W103" i="60"/>
  <c r="M102" i="60"/>
  <c r="K100" i="60"/>
  <c r="K99" i="60"/>
  <c r="K98" i="60"/>
  <c r="K97" i="60"/>
  <c r="K96" i="60"/>
  <c r="J87" i="60"/>
  <c r="J86" i="60"/>
  <c r="J85" i="60"/>
  <c r="J84" i="60"/>
  <c r="J83" i="60"/>
  <c r="J82" i="60"/>
  <c r="J81" i="60"/>
  <c r="J80" i="60"/>
  <c r="AF79" i="60"/>
  <c r="P79" i="60"/>
  <c r="J79" i="60" s="1"/>
  <c r="AF78" i="60"/>
  <c r="P78" i="60"/>
  <c r="J78" i="60" s="1"/>
  <c r="AF77" i="60"/>
  <c r="P77" i="60"/>
  <c r="J77" i="60" s="1"/>
  <c r="AF76" i="60"/>
  <c r="P76" i="60"/>
  <c r="J76" i="60" s="1"/>
  <c r="AF75" i="60"/>
  <c r="P75" i="60"/>
  <c r="J75" i="60" s="1"/>
  <c r="AF74" i="60"/>
  <c r="P74" i="60"/>
  <c r="J74" i="60" s="1"/>
  <c r="Z72" i="60"/>
  <c r="W72" i="60"/>
  <c r="M71" i="60"/>
  <c r="K69" i="60"/>
  <c r="K68" i="60"/>
  <c r="K67" i="60"/>
  <c r="K66" i="60"/>
  <c r="K65" i="60"/>
  <c r="J59" i="60"/>
  <c r="J58" i="60"/>
  <c r="J57" i="60"/>
  <c r="J56" i="60"/>
  <c r="J55" i="60"/>
  <c r="J54" i="60"/>
  <c r="J53" i="60"/>
  <c r="J52" i="60"/>
  <c r="AF51" i="60"/>
  <c r="P51" i="60"/>
  <c r="J51" i="60" s="1"/>
  <c r="AF50" i="60"/>
  <c r="P50" i="60"/>
  <c r="J50" i="60" s="1"/>
  <c r="AF49" i="60"/>
  <c r="P49" i="60"/>
  <c r="J49" i="60" s="1"/>
  <c r="AF48" i="60"/>
  <c r="P48" i="60"/>
  <c r="J48" i="60" s="1"/>
  <c r="AF47" i="60"/>
  <c r="P47" i="60"/>
  <c r="J47" i="60" s="1"/>
  <c r="AF46" i="60"/>
  <c r="P46" i="60"/>
  <c r="J46" i="60" s="1"/>
  <c r="Z44" i="60"/>
  <c r="W44" i="60"/>
  <c r="M43" i="60"/>
  <c r="K41" i="60"/>
  <c r="K40" i="60"/>
  <c r="K39" i="60"/>
  <c r="K38" i="60"/>
  <c r="K37" i="60"/>
  <c r="J28" i="60"/>
  <c r="J27" i="60"/>
  <c r="J26" i="60"/>
  <c r="J25" i="60"/>
  <c r="J24" i="60"/>
  <c r="J23" i="60"/>
  <c r="J22" i="60"/>
  <c r="J21" i="60"/>
  <c r="AF20" i="60"/>
  <c r="AF19" i="60"/>
  <c r="AF18" i="60"/>
  <c r="AF17" i="60"/>
  <c r="AF16" i="60"/>
  <c r="AF15" i="60"/>
  <c r="P20" i="60"/>
  <c r="J20" i="60" s="1"/>
  <c r="P19" i="60"/>
  <c r="J19" i="60" s="1"/>
  <c r="P18" i="60"/>
  <c r="J18" i="60" s="1"/>
  <c r="P17" i="60"/>
  <c r="J17" i="60" s="1"/>
  <c r="P16" i="60"/>
  <c r="J16" i="60" s="1"/>
  <c r="P15" i="60"/>
  <c r="J15" i="60" s="1"/>
  <c r="Z13" i="60"/>
  <c r="W13" i="60"/>
  <c r="M12" i="60"/>
  <c r="K10" i="60"/>
  <c r="K9" i="60"/>
  <c r="J52" i="8"/>
  <c r="J20" i="8"/>
  <c r="K8" i="60"/>
  <c r="K7" i="60"/>
  <c r="K6" i="60"/>
  <c r="Q26" i="59"/>
  <c r="X52" i="59"/>
  <c r="Q52" i="59"/>
  <c r="M52" i="59"/>
  <c r="X51" i="59"/>
  <c r="Q51" i="59"/>
  <c r="M51" i="59"/>
  <c r="X50" i="59"/>
  <c r="Q50" i="59"/>
  <c r="M50" i="59"/>
  <c r="X49" i="59"/>
  <c r="Q49" i="59"/>
  <c r="M49" i="59"/>
  <c r="X48" i="59"/>
  <c r="Q48" i="59"/>
  <c r="M48" i="59"/>
  <c r="X47" i="59"/>
  <c r="Q47" i="59"/>
  <c r="M47" i="59"/>
  <c r="X46" i="59"/>
  <c r="Q46" i="59"/>
  <c r="M46" i="59"/>
  <c r="X45" i="59"/>
  <c r="Q45" i="59"/>
  <c r="M45" i="59"/>
  <c r="X44" i="59"/>
  <c r="Q44" i="59"/>
  <c r="M44" i="59"/>
  <c r="X43" i="59"/>
  <c r="Q43" i="59"/>
  <c r="M43" i="59"/>
  <c r="X42" i="59"/>
  <c r="Q42" i="59"/>
  <c r="M42" i="59"/>
  <c r="X41" i="59"/>
  <c r="Q41" i="59"/>
  <c r="M41" i="59"/>
  <c r="X40" i="59"/>
  <c r="Q40" i="59"/>
  <c r="M40" i="59"/>
  <c r="X39" i="59"/>
  <c r="Q39" i="59"/>
  <c r="M39" i="59"/>
  <c r="X38" i="59"/>
  <c r="Q38" i="59"/>
  <c r="M38" i="59"/>
  <c r="X37" i="59"/>
  <c r="Q37" i="59"/>
  <c r="M37" i="59"/>
  <c r="X36" i="59"/>
  <c r="Q36" i="59"/>
  <c r="M36" i="59"/>
  <c r="X35" i="59"/>
  <c r="Q35" i="59"/>
  <c r="M35" i="59"/>
  <c r="X34" i="59"/>
  <c r="Q34" i="59"/>
  <c r="M34" i="59"/>
  <c r="X33" i="59"/>
  <c r="Q33" i="59"/>
  <c r="M33" i="59"/>
  <c r="X8" i="59"/>
  <c r="X9" i="59"/>
  <c r="X10" i="59"/>
  <c r="X11" i="59"/>
  <c r="X12" i="59"/>
  <c r="X13" i="59"/>
  <c r="X14" i="59"/>
  <c r="X15" i="59"/>
  <c r="X16" i="59"/>
  <c r="X17" i="59"/>
  <c r="X18" i="59"/>
  <c r="X19" i="59"/>
  <c r="X20" i="59"/>
  <c r="X21" i="59"/>
  <c r="X22" i="59"/>
  <c r="X23" i="59"/>
  <c r="X24" i="59"/>
  <c r="X25" i="59"/>
  <c r="X26" i="59"/>
  <c r="Q8" i="59"/>
  <c r="Q9" i="59"/>
  <c r="Q10" i="59"/>
  <c r="Q11" i="59"/>
  <c r="Q12" i="59"/>
  <c r="Q13" i="59"/>
  <c r="Q14" i="59"/>
  <c r="Q15" i="59"/>
  <c r="Q16" i="59"/>
  <c r="Q17" i="59"/>
  <c r="Q18" i="59"/>
  <c r="Q19" i="59"/>
  <c r="Q20" i="59"/>
  <c r="Q21" i="59"/>
  <c r="Q22" i="59"/>
  <c r="Q23" i="59"/>
  <c r="Q24" i="59"/>
  <c r="Q25" i="59"/>
  <c r="X7" i="59"/>
  <c r="Q7" i="59"/>
  <c r="M7" i="59"/>
  <c r="M8" i="59"/>
  <c r="M9" i="59"/>
  <c r="M10" i="59"/>
  <c r="M11" i="59"/>
  <c r="M12" i="59"/>
  <c r="M13" i="59"/>
  <c r="M14" i="59"/>
  <c r="M15" i="59"/>
  <c r="M16" i="59"/>
  <c r="M17" i="59"/>
  <c r="M18" i="59"/>
  <c r="M19" i="59"/>
  <c r="M20" i="59"/>
  <c r="M21" i="59"/>
  <c r="M22" i="59"/>
  <c r="M23" i="59"/>
  <c r="M24" i="59"/>
  <c r="M25" i="59"/>
  <c r="M26" i="59"/>
  <c r="E7" i="16"/>
  <c r="AI10" i="22" s="1"/>
  <c r="E6" i="16"/>
  <c r="AF10" i="22" s="1"/>
  <c r="E5" i="16"/>
  <c r="AC10" i="22" s="1"/>
  <c r="J110" i="8"/>
  <c r="J109" i="8"/>
  <c r="J108" i="8"/>
  <c r="J107" i="8"/>
  <c r="J106" i="8"/>
  <c r="J78" i="8"/>
  <c r="J77" i="8"/>
  <c r="J76" i="8"/>
  <c r="J75" i="8"/>
  <c r="J74" i="8"/>
  <c r="J51" i="8"/>
  <c r="J50" i="8"/>
  <c r="J49" i="8"/>
  <c r="J48" i="8"/>
  <c r="J47" i="8"/>
  <c r="X53" i="7"/>
  <c r="Q53" i="7"/>
  <c r="AE52" i="7"/>
  <c r="AE51" i="7"/>
  <c r="AE50" i="7"/>
  <c r="AE49" i="7"/>
  <c r="AE48" i="7"/>
  <c r="AE47" i="7"/>
  <c r="AE46" i="7"/>
  <c r="AE45" i="7"/>
  <c r="AE44" i="7"/>
  <c r="AE43" i="7"/>
  <c r="AE42" i="7"/>
  <c r="AE41" i="7"/>
  <c r="AE40" i="7"/>
  <c r="AE39" i="7"/>
  <c r="AE38" i="7"/>
  <c r="AE37" i="7"/>
  <c r="AE36" i="7"/>
  <c r="AE35" i="7"/>
  <c r="AE34" i="7"/>
  <c r="AE33" i="7"/>
  <c r="E271" i="16"/>
  <c r="W27" i="57" s="1"/>
  <c r="E277" i="54" s="1"/>
  <c r="U27" i="68" s="1"/>
  <c r="E270" i="16"/>
  <c r="W26" i="57" s="1"/>
  <c r="E276" i="54" s="1"/>
  <c r="U26" i="68" s="1"/>
  <c r="E267" i="16"/>
  <c r="AG23" i="57" s="1"/>
  <c r="E273" i="54" s="1"/>
  <c r="AG23" i="68" s="1"/>
  <c r="E266" i="16"/>
  <c r="AA23" i="57" s="1"/>
  <c r="E272" i="54" s="1"/>
  <c r="AA23" i="68" s="1"/>
  <c r="E265" i="16"/>
  <c r="E264" i="16"/>
  <c r="O23" i="19" s="1"/>
  <c r="E263" i="16"/>
  <c r="AG21" i="57" s="1"/>
  <c r="E269" i="54" s="1"/>
  <c r="AG21" i="68" s="1"/>
  <c r="E262" i="16"/>
  <c r="E261" i="16"/>
  <c r="E260" i="16"/>
  <c r="O21" i="57" s="1"/>
  <c r="E266" i="54" s="1"/>
  <c r="O21" i="68" s="1"/>
  <c r="E12" i="16"/>
  <c r="L18" i="22" s="1"/>
  <c r="E228" i="16"/>
  <c r="N21" i="18" s="1"/>
  <c r="E223" i="16"/>
  <c r="N18" i="56" s="1"/>
  <c r="E229" i="54" s="1"/>
  <c r="N15" i="67" s="1"/>
  <c r="E218" i="16"/>
  <c r="N9" i="18" s="1"/>
  <c r="E10" i="16"/>
  <c r="AH13" i="17" s="1"/>
  <c r="E128" i="16"/>
  <c r="E121" i="16"/>
  <c r="N114" i="17" s="1"/>
  <c r="E114" i="16"/>
  <c r="N106" i="17" s="1"/>
  <c r="E107" i="16"/>
  <c r="N92" i="55" s="1"/>
  <c r="E113" i="54" s="1"/>
  <c r="N97" i="66" s="1"/>
  <c r="E11" i="16"/>
  <c r="M165" i="2"/>
  <c r="E197" i="16" s="1"/>
  <c r="M168" i="2"/>
  <c r="E200" i="16" s="1"/>
  <c r="L26" i="22" s="1"/>
  <c r="M167" i="2"/>
  <c r="E199" i="16" s="1"/>
  <c r="L25" i="22" s="1"/>
  <c r="N166" i="2"/>
  <c r="E198" i="16" s="1"/>
  <c r="M24" i="22" s="1"/>
  <c r="AD164" i="2"/>
  <c r="E196" i="16" s="1"/>
  <c r="AD169" i="17" s="1"/>
  <c r="AA164" i="2"/>
  <c r="E195" i="16" s="1"/>
  <c r="AA169" i="17" s="1"/>
  <c r="S164" i="2"/>
  <c r="E194" i="16" s="1"/>
  <c r="S169" i="17" s="1"/>
  <c r="N145" i="2"/>
  <c r="E163" i="16" s="1"/>
  <c r="N150" i="17" s="1"/>
  <c r="M160" i="2"/>
  <c r="E188" i="16" s="1"/>
  <c r="M165" i="17" s="1"/>
  <c r="M159" i="2"/>
  <c r="E187" i="16" s="1"/>
  <c r="M164" i="17" s="1"/>
  <c r="N158" i="2"/>
  <c r="E186" i="16" s="1"/>
  <c r="N163" i="17" s="1"/>
  <c r="M157" i="2"/>
  <c r="E185" i="16" s="1"/>
  <c r="M162" i="17" s="1"/>
  <c r="AH156" i="2"/>
  <c r="E184" i="16" s="1"/>
  <c r="AH161" i="17" s="1"/>
  <c r="Y156" i="2"/>
  <c r="E183" i="16" s="1"/>
  <c r="Y161" i="17" s="1"/>
  <c r="N156" i="2"/>
  <c r="E182" i="16" s="1"/>
  <c r="N161" i="17" s="1"/>
  <c r="AH154" i="2"/>
  <c r="E180" i="16" s="1"/>
  <c r="AH159" i="17" s="1"/>
  <c r="Y154" i="2"/>
  <c r="E179" i="16" s="1"/>
  <c r="Y159" i="17" s="1"/>
  <c r="N154" i="2"/>
  <c r="E178" i="16" s="1"/>
  <c r="N159" i="17" s="1"/>
  <c r="M151" i="2"/>
  <c r="E173" i="16" s="1"/>
  <c r="M156" i="17" s="1"/>
  <c r="M150" i="2"/>
  <c r="E172" i="16" s="1"/>
  <c r="M155" i="17" s="1"/>
  <c r="N149" i="2"/>
  <c r="E171" i="16" s="1"/>
  <c r="N154" i="17" s="1"/>
  <c r="M148" i="2"/>
  <c r="E170" i="16" s="1"/>
  <c r="M153" i="17" s="1"/>
  <c r="AH147" i="2"/>
  <c r="E169" i="16" s="1"/>
  <c r="AH152" i="17" s="1"/>
  <c r="Y147" i="2"/>
  <c r="E168" i="16" s="1"/>
  <c r="Y152" i="17" s="1"/>
  <c r="N147" i="2"/>
  <c r="E167" i="16" s="1"/>
  <c r="N152" i="17" s="1"/>
  <c r="AH145" i="2"/>
  <c r="E165" i="16" s="1"/>
  <c r="AH150" i="17" s="1"/>
  <c r="Y145" i="2"/>
  <c r="E164" i="16" s="1"/>
  <c r="Y150" i="17" s="1"/>
  <c r="M142" i="2"/>
  <c r="E158" i="16" s="1"/>
  <c r="M147" i="17" s="1"/>
  <c r="M141" i="2"/>
  <c r="E157" i="16" s="1"/>
  <c r="M146" i="17" s="1"/>
  <c r="N140" i="2"/>
  <c r="E156" i="16" s="1"/>
  <c r="N145" i="17" s="1"/>
  <c r="M139" i="2"/>
  <c r="E155" i="16" s="1"/>
  <c r="M144" i="17" s="1"/>
  <c r="AH138" i="2"/>
  <c r="E154" i="16" s="1"/>
  <c r="AH143" i="17" s="1"/>
  <c r="Y138" i="2"/>
  <c r="E153" i="16" s="1"/>
  <c r="Y143" i="17" s="1"/>
  <c r="N138" i="2"/>
  <c r="E152" i="16" s="1"/>
  <c r="N143" i="17" s="1"/>
  <c r="AH136" i="2"/>
  <c r="E150" i="16" s="1"/>
  <c r="AH141" i="17" s="1"/>
  <c r="Y136" i="2"/>
  <c r="E149" i="16" s="1"/>
  <c r="Y141" i="17" s="1"/>
  <c r="N136" i="2"/>
  <c r="E148" i="16" s="1"/>
  <c r="N141" i="17" s="1"/>
  <c r="M132" i="2"/>
  <c r="E143" i="16" s="1"/>
  <c r="M131" i="2"/>
  <c r="E142" i="16" s="1"/>
  <c r="M136" i="17" s="1"/>
  <c r="N130" i="2"/>
  <c r="E141" i="16" s="1"/>
  <c r="M31" i="22" s="1"/>
  <c r="M129" i="2"/>
  <c r="E140" i="16" s="1"/>
  <c r="AH128" i="2"/>
  <c r="E139" i="16" s="1"/>
  <c r="AH133" i="17" s="1"/>
  <c r="Y128" i="2"/>
  <c r="E138" i="16" s="1"/>
  <c r="Y133" i="17" s="1"/>
  <c r="N128" i="2"/>
  <c r="E137" i="16" s="1"/>
  <c r="N133" i="17" s="1"/>
  <c r="AH126" i="2"/>
  <c r="E135" i="16" s="1"/>
  <c r="AH131" i="17" s="1"/>
  <c r="Y126" i="2"/>
  <c r="E134" i="16" s="1"/>
  <c r="Y131" i="17" s="1"/>
  <c r="N126" i="2"/>
  <c r="E133" i="16" s="1"/>
  <c r="N131" i="17" s="1"/>
  <c r="M57" i="2"/>
  <c r="E80" i="16" s="1"/>
  <c r="M63" i="17" s="1"/>
  <c r="M56" i="2"/>
  <c r="E79" i="16" s="1"/>
  <c r="M62" i="17" s="1"/>
  <c r="N55" i="2"/>
  <c r="E78" i="16" s="1"/>
  <c r="N61" i="17" s="1"/>
  <c r="M54" i="2"/>
  <c r="E77" i="16" s="1"/>
  <c r="M60" i="17" s="1"/>
  <c r="AH53" i="2"/>
  <c r="E76" i="16" s="1"/>
  <c r="AH59" i="17" s="1"/>
  <c r="Y53" i="2"/>
  <c r="E75" i="16" s="1"/>
  <c r="Y59" i="17" s="1"/>
  <c r="N53" i="2"/>
  <c r="E74" i="16" s="1"/>
  <c r="N59" i="17" s="1"/>
  <c r="AH51" i="2"/>
  <c r="E72" i="16" s="1"/>
  <c r="AH57" i="17" s="1"/>
  <c r="Y51" i="2"/>
  <c r="E71" i="16" s="1"/>
  <c r="Y57" i="17" s="1"/>
  <c r="N51" i="2"/>
  <c r="M48" i="2"/>
  <c r="E65" i="16" s="1"/>
  <c r="M54" i="17" s="1"/>
  <c r="M47" i="2"/>
  <c r="E64" i="16" s="1"/>
  <c r="M53" i="17" s="1"/>
  <c r="N46" i="2"/>
  <c r="E63" i="16" s="1"/>
  <c r="N52" i="17" s="1"/>
  <c r="M45" i="2"/>
  <c r="E62" i="16" s="1"/>
  <c r="M51" i="17" s="1"/>
  <c r="AH44" i="2"/>
  <c r="E61" i="16" s="1"/>
  <c r="AH50" i="17" s="1"/>
  <c r="Y44" i="2"/>
  <c r="E60" i="16" s="1"/>
  <c r="Y50" i="17" s="1"/>
  <c r="N44" i="2"/>
  <c r="E59" i="16" s="1"/>
  <c r="N50" i="17" s="1"/>
  <c r="AH42" i="2"/>
  <c r="E57" i="16" s="1"/>
  <c r="AH48" i="17" s="1"/>
  <c r="Y42" i="2"/>
  <c r="E56" i="16" s="1"/>
  <c r="Y48" i="17" s="1"/>
  <c r="N42" i="2"/>
  <c r="E55" i="16" s="1"/>
  <c r="N48" i="17" s="1"/>
  <c r="M39" i="2"/>
  <c r="E50" i="16" s="1"/>
  <c r="M45" i="17" s="1"/>
  <c r="M38" i="2"/>
  <c r="E49" i="16" s="1"/>
  <c r="M44" i="17" s="1"/>
  <c r="N37" i="2"/>
  <c r="E48" i="16" s="1"/>
  <c r="N43" i="17" s="1"/>
  <c r="M36" i="2"/>
  <c r="E47" i="16" s="1"/>
  <c r="M42" i="17" s="1"/>
  <c r="AH35" i="2"/>
  <c r="E46" i="16" s="1"/>
  <c r="AH41" i="17" s="1"/>
  <c r="Y35" i="2"/>
  <c r="E45" i="16" s="1"/>
  <c r="Y41" i="17" s="1"/>
  <c r="N35" i="2"/>
  <c r="E44" i="16" s="1"/>
  <c r="N41" i="17" s="1"/>
  <c r="AH33" i="2"/>
  <c r="E42" i="16" s="1"/>
  <c r="AH39" i="17" s="1"/>
  <c r="Y33" i="2"/>
  <c r="E41" i="16" s="1"/>
  <c r="Y39" i="17" s="1"/>
  <c r="N33" i="2"/>
  <c r="E40" i="16" s="1"/>
  <c r="N39" i="17" s="1"/>
  <c r="M29" i="2"/>
  <c r="E35" i="16" s="1"/>
  <c r="M35" i="17" s="1"/>
  <c r="M28" i="2"/>
  <c r="E34" i="16" s="1"/>
  <c r="M34" i="17" s="1"/>
  <c r="N27" i="2"/>
  <c r="E33" i="16" s="1"/>
  <c r="N33" i="17" s="1"/>
  <c r="M26" i="2"/>
  <c r="E32" i="16" s="1"/>
  <c r="M32" i="17" s="1"/>
  <c r="AH25" i="2"/>
  <c r="E31" i="16" s="1"/>
  <c r="AH31" i="17" s="1"/>
  <c r="Y25" i="2"/>
  <c r="E30" i="16" s="1"/>
  <c r="Y31" i="17" s="1"/>
  <c r="N25" i="2"/>
  <c r="E29" i="16" s="1"/>
  <c r="N31" i="17" s="1"/>
  <c r="AH23" i="2"/>
  <c r="E27" i="16" s="1"/>
  <c r="AH29" i="17" s="1"/>
  <c r="Y23" i="2"/>
  <c r="E26" i="16" s="1"/>
  <c r="Y29" i="17" s="1"/>
  <c r="N23" i="2"/>
  <c r="E25" i="16" s="1"/>
  <c r="N29" i="17" s="1"/>
  <c r="M20" i="2"/>
  <c r="E24" i="16" s="1"/>
  <c r="M26" i="17" s="1"/>
  <c r="M19" i="2"/>
  <c r="E23" i="16" s="1"/>
  <c r="P26" i="37" s="1"/>
  <c r="N18" i="2"/>
  <c r="E22" i="16" s="1"/>
  <c r="N24" i="17" s="1"/>
  <c r="N16" i="2"/>
  <c r="E18" i="16" s="1"/>
  <c r="N22" i="17" s="1"/>
  <c r="M17" i="2"/>
  <c r="E21" i="16" s="1"/>
  <c r="AH16" i="2"/>
  <c r="E20" i="16" s="1"/>
  <c r="AH22" i="17" s="1"/>
  <c r="Y16" i="2"/>
  <c r="E19" i="16" s="1"/>
  <c r="Y22" i="17" s="1"/>
  <c r="AH14" i="2"/>
  <c r="Y14" i="2"/>
  <c r="E15" i="16" s="1"/>
  <c r="Y20" i="17" s="1"/>
  <c r="N14" i="2"/>
  <c r="E14" i="16" s="1"/>
  <c r="N20" i="17" s="1"/>
  <c r="L11" i="5"/>
  <c r="L10" i="5"/>
  <c r="L9" i="5"/>
  <c r="L8" i="5"/>
  <c r="L7" i="5"/>
  <c r="X30" i="4"/>
  <c r="E279" i="16" s="1"/>
  <c r="X30" i="19" s="1"/>
  <c r="X29" i="4"/>
  <c r="E275" i="16" s="1"/>
  <c r="X29" i="19" s="1"/>
  <c r="I30" i="4"/>
  <c r="E277" i="16" s="1"/>
  <c r="I29" i="4"/>
  <c r="E273" i="16" s="1"/>
  <c r="E381" i="16"/>
  <c r="L78" i="57" s="1"/>
  <c r="E387" i="54" s="1"/>
  <c r="E380" i="16"/>
  <c r="L77" i="57" s="1"/>
  <c r="E386" i="54" s="1"/>
  <c r="E379" i="16"/>
  <c r="E378" i="16"/>
  <c r="L75" i="19" s="1"/>
  <c r="E377" i="16"/>
  <c r="X72" i="57" s="1"/>
  <c r="E383" i="54" s="1"/>
  <c r="X72" i="68" s="1"/>
  <c r="E376" i="16"/>
  <c r="T72" i="57" s="1"/>
  <c r="E382" i="54" s="1"/>
  <c r="T72" i="68" s="1"/>
  <c r="E375" i="16"/>
  <c r="Q72" i="57" s="1"/>
  <c r="E381" i="54" s="1"/>
  <c r="Q72" i="68" s="1"/>
  <c r="E374" i="16"/>
  <c r="N72" i="57" s="1"/>
  <c r="E380" i="54" s="1"/>
  <c r="N72" i="68" s="1"/>
  <c r="E373" i="16"/>
  <c r="E372" i="16"/>
  <c r="E371" i="16"/>
  <c r="T71" i="57" s="1"/>
  <c r="E377" i="54" s="1"/>
  <c r="T71" i="68" s="1"/>
  <c r="E370" i="16"/>
  <c r="E369" i="16"/>
  <c r="N71" i="19" s="1"/>
  <c r="E368" i="16"/>
  <c r="E367" i="16"/>
  <c r="X70" i="57" s="1"/>
  <c r="E373" i="54" s="1"/>
  <c r="X70" i="68" s="1"/>
  <c r="E366" i="16"/>
  <c r="T70" i="57" s="1"/>
  <c r="E372" i="54" s="1"/>
  <c r="T70" i="68" s="1"/>
  <c r="E365" i="16"/>
  <c r="E364" i="16"/>
  <c r="E363" i="16"/>
  <c r="E362" i="16"/>
  <c r="T68" i="57" s="1"/>
  <c r="E368" i="54" s="1"/>
  <c r="T68" i="68" s="1"/>
  <c r="E361" i="16"/>
  <c r="Q68" i="57" s="1"/>
  <c r="E367" i="54" s="1"/>
  <c r="Q68" i="68" s="1"/>
  <c r="E360" i="16"/>
  <c r="N68" i="19" s="1"/>
  <c r="E359" i="16"/>
  <c r="T67" i="57" s="1"/>
  <c r="E365" i="54" s="1"/>
  <c r="T67" i="68" s="1"/>
  <c r="E358" i="16"/>
  <c r="E357" i="16"/>
  <c r="N67" i="57" s="1"/>
  <c r="E363" i="54" s="1"/>
  <c r="N67" i="68" s="1"/>
  <c r="E356" i="16"/>
  <c r="L66" i="19" s="1"/>
  <c r="E354" i="16"/>
  <c r="E192" i="16"/>
  <c r="AE161" i="55" s="1"/>
  <c r="E198" i="54" s="1"/>
  <c r="AE166" i="66" s="1"/>
  <c r="E191" i="16"/>
  <c r="Z161" i="55" s="1"/>
  <c r="E197" i="54" s="1"/>
  <c r="Z166" i="66" s="1"/>
  <c r="E190" i="16"/>
  <c r="U161" i="55" s="1"/>
  <c r="E196" i="54" s="1"/>
  <c r="U166" i="66" s="1"/>
  <c r="E189" i="16"/>
  <c r="E355" i="16"/>
  <c r="L65" i="57" s="1"/>
  <c r="E361" i="54" s="1"/>
  <c r="L65" i="68" s="1"/>
  <c r="E353" i="16"/>
  <c r="AD63" i="19" s="1"/>
  <c r="E352" i="16"/>
  <c r="E351" i="16"/>
  <c r="P63" i="57" s="1"/>
  <c r="E357" i="54" s="1"/>
  <c r="P63" i="68" s="1"/>
  <c r="E350" i="16"/>
  <c r="E349" i="16"/>
  <c r="E348" i="16"/>
  <c r="W61" i="57" s="1"/>
  <c r="E354" i="54" s="1"/>
  <c r="W61" i="68" s="1"/>
  <c r="E347" i="16"/>
  <c r="E346" i="16"/>
  <c r="W60" i="57" s="1"/>
  <c r="E352" i="54" s="1"/>
  <c r="W60" i="68" s="1"/>
  <c r="E345" i="16"/>
  <c r="O60" i="19" s="1"/>
  <c r="E344" i="16"/>
  <c r="W59" i="57" s="1"/>
  <c r="E350" i="54" s="1"/>
  <c r="W59" i="68" s="1"/>
  <c r="E343" i="16"/>
  <c r="O59" i="57" s="1"/>
  <c r="E349" i="54" s="1"/>
  <c r="O59" i="68" s="1"/>
  <c r="E342" i="16"/>
  <c r="W58" i="57" s="1"/>
  <c r="E348" i="54" s="1"/>
  <c r="W58" i="68" s="1"/>
  <c r="E341" i="16"/>
  <c r="O58" i="57" s="1"/>
  <c r="E347" i="54" s="1"/>
  <c r="O58" i="68" s="1"/>
  <c r="E340" i="16"/>
  <c r="P56" i="57" s="1"/>
  <c r="E346" i="54" s="1"/>
  <c r="O56" i="68" s="1"/>
  <c r="E339" i="16"/>
  <c r="O55" i="19" s="1"/>
  <c r="W46" i="57"/>
  <c r="E326" i="54" s="1"/>
  <c r="W46" i="68" s="1"/>
  <c r="E319" i="16"/>
  <c r="E317" i="16"/>
  <c r="W45" i="57" s="1"/>
  <c r="E323" i="54" s="1"/>
  <c r="W45" i="68" s="1"/>
  <c r="E316" i="16"/>
  <c r="E314" i="16"/>
  <c r="W44" i="57" s="1"/>
  <c r="E320" i="54" s="1"/>
  <c r="W44" i="68" s="1"/>
  <c r="E313" i="16"/>
  <c r="O44" i="19" s="1"/>
  <c r="E311" i="16"/>
  <c r="W43" i="57" s="1"/>
  <c r="E317" i="54" s="1"/>
  <c r="W43" i="68" s="1"/>
  <c r="E310" i="16"/>
  <c r="O43" i="57" s="1"/>
  <c r="AE43" i="57" s="1"/>
  <c r="W41" i="57"/>
  <c r="E311" i="54" s="1"/>
  <c r="W41" i="68" s="1"/>
  <c r="E302" i="16"/>
  <c r="W39" i="57" s="1"/>
  <c r="E308" i="54" s="1"/>
  <c r="W39" i="68" s="1"/>
  <c r="E301" i="16"/>
  <c r="E336" i="16"/>
  <c r="AE51" i="19" s="1"/>
  <c r="E327" i="16"/>
  <c r="AE48" i="19" s="1"/>
  <c r="AE46" i="19"/>
  <c r="E318" i="16"/>
  <c r="AE45" i="19" s="1"/>
  <c r="E315" i="16"/>
  <c r="AE44" i="19" s="1"/>
  <c r="E312" i="16"/>
  <c r="AE43" i="19" s="1"/>
  <c r="E303" i="16"/>
  <c r="AE39" i="19" s="1"/>
  <c r="E300" i="16"/>
  <c r="AE38" i="19" s="1"/>
  <c r="AE33" i="19"/>
  <c r="W33" i="57"/>
  <c r="W33" i="68" s="1"/>
  <c r="O33" i="19"/>
  <c r="E287" i="16"/>
  <c r="AD31" i="57" s="1"/>
  <c r="E293" i="54" s="1"/>
  <c r="AD31" i="68" s="1"/>
  <c r="E286" i="16"/>
  <c r="X31" i="57" s="1"/>
  <c r="E292" i="54" s="1"/>
  <c r="X31" i="68" s="1"/>
  <c r="E285" i="16"/>
  <c r="T31" i="57" s="1"/>
  <c r="E291" i="54" s="1"/>
  <c r="T31" i="68" s="1"/>
  <c r="E284" i="16"/>
  <c r="E283" i="16"/>
  <c r="U19" i="23" s="1"/>
  <c r="E282" i="16"/>
  <c r="E281" i="16"/>
  <c r="K19" i="23" s="1"/>
  <c r="E280" i="16"/>
  <c r="AA30" i="57" s="1"/>
  <c r="E286" i="54" s="1"/>
  <c r="AA30" i="68" s="1"/>
  <c r="E278" i="16"/>
  <c r="E276" i="16"/>
  <c r="AA29" i="19" s="1"/>
  <c r="E274" i="16"/>
  <c r="L29" i="19" s="1"/>
  <c r="E272" i="16"/>
  <c r="L28" i="57" s="1"/>
  <c r="E278" i="54" s="1"/>
  <c r="L28" i="68" s="1"/>
  <c r="O25" i="4"/>
  <c r="E269" i="16" s="1"/>
  <c r="O25" i="19" s="1"/>
  <c r="O24" i="4"/>
  <c r="E259" i="16"/>
  <c r="AG19" i="57" s="1"/>
  <c r="E265" i="54" s="1"/>
  <c r="AG19" i="68" s="1"/>
  <c r="E258" i="16"/>
  <c r="E257" i="16"/>
  <c r="U19" i="19" s="1"/>
  <c r="E256" i="16"/>
  <c r="O19" i="19" s="1"/>
  <c r="E255" i="16"/>
  <c r="E254" i="16"/>
  <c r="AA18" i="57" s="1"/>
  <c r="E260" i="54" s="1"/>
  <c r="AA18" i="68" s="1"/>
  <c r="E253" i="16"/>
  <c r="E252" i="16"/>
  <c r="O18" i="57" s="1"/>
  <c r="E258" i="54" s="1"/>
  <c r="O18" i="68" s="1"/>
  <c r="E251" i="16"/>
  <c r="AG17" i="57" s="1"/>
  <c r="E257" i="54" s="1"/>
  <c r="AG17" i="68" s="1"/>
  <c r="E250" i="16"/>
  <c r="AA17" i="57" s="1"/>
  <c r="E256" i="54" s="1"/>
  <c r="AA17" i="68" s="1"/>
  <c r="E249" i="16"/>
  <c r="U17" i="57" s="1"/>
  <c r="E255" i="54" s="1"/>
  <c r="U17" i="68" s="1"/>
  <c r="E248" i="16"/>
  <c r="O17" i="57" s="1"/>
  <c r="E254" i="54" s="1"/>
  <c r="O17" i="68" s="1"/>
  <c r="E247" i="16"/>
  <c r="P15" i="19" s="1"/>
  <c r="E246" i="16"/>
  <c r="P14" i="19" s="1"/>
  <c r="E245" i="16"/>
  <c r="AE12" i="19" s="1"/>
  <c r="E244" i="16"/>
  <c r="Z12" i="19" s="1"/>
  <c r="E243" i="16"/>
  <c r="U12" i="19" s="1"/>
  <c r="E242" i="16"/>
  <c r="E241" i="16"/>
  <c r="R11" i="57" s="1"/>
  <c r="E247" i="54" s="1"/>
  <c r="R11" i="68" s="1"/>
  <c r="E240" i="16"/>
  <c r="M11" i="19" s="1"/>
  <c r="E239" i="16"/>
  <c r="H11" i="19" s="1"/>
  <c r="E238" i="16"/>
  <c r="O10" i="19" s="1"/>
  <c r="E237" i="16"/>
  <c r="H10" i="19" s="1"/>
  <c r="E236" i="16"/>
  <c r="Z9" i="19" s="1"/>
  <c r="E235" i="16"/>
  <c r="E234" i="16"/>
  <c r="O9" i="57" s="1"/>
  <c r="E240" i="54" s="1"/>
  <c r="O9" i="68" s="1"/>
  <c r="E233" i="16"/>
  <c r="H9" i="57" s="1"/>
  <c r="E239" i="54" s="1"/>
  <c r="H9" i="68" s="1"/>
  <c r="E232" i="16"/>
  <c r="H7" i="57" s="1"/>
  <c r="E238" i="54" s="1"/>
  <c r="H7" i="68" s="1"/>
  <c r="E231" i="16"/>
  <c r="E230" i="16"/>
  <c r="M28" i="56" s="1"/>
  <c r="E236" i="54" s="1"/>
  <c r="E229" i="16"/>
  <c r="M27" i="56" s="1"/>
  <c r="E235" i="54" s="1"/>
  <c r="M22" i="67" s="1"/>
  <c r="E227" i="16"/>
  <c r="E226" i="16"/>
  <c r="M23" i="56" s="1"/>
  <c r="E232" i="54" s="1"/>
  <c r="M19" i="67" s="1"/>
  <c r="E225" i="16"/>
  <c r="M20" i="56" s="1"/>
  <c r="E231" i="54" s="1"/>
  <c r="E224" i="16"/>
  <c r="M19" i="56" s="1"/>
  <c r="E230" i="54" s="1"/>
  <c r="M16" i="67" s="1"/>
  <c r="E222" i="16"/>
  <c r="M16" i="56" s="1"/>
  <c r="E228" i="54" s="1"/>
  <c r="M14" i="67" s="1"/>
  <c r="E221" i="16"/>
  <c r="M13" i="18" s="1"/>
  <c r="E220" i="16"/>
  <c r="M12" i="56" s="1"/>
  <c r="E226" i="54" s="1"/>
  <c r="E219" i="16"/>
  <c r="M10" i="18" s="1"/>
  <c r="E217" i="16"/>
  <c r="E9" i="16"/>
  <c r="T26" i="1" s="1"/>
  <c r="E8" i="16"/>
  <c r="M7" i="55" s="1"/>
  <c r="E14" i="54" s="1"/>
  <c r="M14" i="66" s="1"/>
  <c r="E216" i="16"/>
  <c r="M7" i="56" s="1"/>
  <c r="E222" i="54" s="1"/>
  <c r="M7" i="67" s="1"/>
  <c r="E215" i="16"/>
  <c r="M186" i="17" s="1"/>
  <c r="E214" i="16"/>
  <c r="M180" i="55" s="1"/>
  <c r="E220" i="54" s="1"/>
  <c r="M185" i="66" s="1"/>
  <c r="E213" i="16"/>
  <c r="E212" i="16"/>
  <c r="M178" i="55" s="1"/>
  <c r="E218" i="54" s="1"/>
  <c r="M183" i="66" s="1"/>
  <c r="E211" i="16"/>
  <c r="E210" i="16"/>
  <c r="E176" i="55" s="1"/>
  <c r="E216" i="54" s="1"/>
  <c r="E209" i="16"/>
  <c r="N175" i="55" s="1"/>
  <c r="E215" i="54" s="1"/>
  <c r="E208" i="16"/>
  <c r="E175" i="55" s="1"/>
  <c r="E214" i="54" s="1"/>
  <c r="E207" i="16"/>
  <c r="N174" i="55" s="1"/>
  <c r="E213" i="54" s="1"/>
  <c r="E206" i="16"/>
  <c r="E174" i="55" s="1"/>
  <c r="E212" i="54" s="1"/>
  <c r="E205" i="16"/>
  <c r="E172" i="55" s="1"/>
  <c r="E211" i="54" s="1"/>
  <c r="E204" i="16"/>
  <c r="N171" i="55" s="1"/>
  <c r="E210" i="54" s="1"/>
  <c r="E203" i="16"/>
  <c r="E171" i="55" s="1"/>
  <c r="E209" i="54" s="1"/>
  <c r="E202" i="16"/>
  <c r="N170" i="55" s="1"/>
  <c r="E208" i="54" s="1"/>
  <c r="E201" i="16"/>
  <c r="E170" i="55" s="1"/>
  <c r="E207" i="54" s="1"/>
  <c r="E193" i="16"/>
  <c r="M163" i="55" s="1"/>
  <c r="E181" i="16"/>
  <c r="M155" i="55" s="1"/>
  <c r="E187" i="54" s="1"/>
  <c r="M160" i="66" s="1"/>
  <c r="E177" i="16"/>
  <c r="AE152" i="55" s="1"/>
  <c r="E183" i="54" s="1"/>
  <c r="AE157" i="66" s="1"/>
  <c r="E176" i="16"/>
  <c r="E175" i="16"/>
  <c r="U157" i="17" s="1"/>
  <c r="E174" i="16"/>
  <c r="P152" i="55" s="1"/>
  <c r="E180" i="54" s="1"/>
  <c r="P157" i="66" s="1"/>
  <c r="E166" i="16"/>
  <c r="M146" i="55" s="1"/>
  <c r="Y145" i="55" s="1"/>
  <c r="E170" i="54" s="1"/>
  <c r="Y150" i="66" s="1"/>
  <c r="E162" i="16"/>
  <c r="AE148" i="17" s="1"/>
  <c r="E161" i="16"/>
  <c r="Z143" i="55" s="1"/>
  <c r="E167" i="54" s="1"/>
  <c r="Z148" i="66" s="1"/>
  <c r="E160" i="16"/>
  <c r="U143" i="55" s="1"/>
  <c r="E166" i="54" s="1"/>
  <c r="U148" i="66" s="1"/>
  <c r="E159" i="16"/>
  <c r="E151" i="16"/>
  <c r="E147" i="16"/>
  <c r="AE138" i="17" s="1"/>
  <c r="E146" i="16"/>
  <c r="Z138" i="17" s="1"/>
  <c r="E145" i="16"/>
  <c r="E144" i="16"/>
  <c r="P133" i="55" s="1"/>
  <c r="E150" i="54" s="1"/>
  <c r="P138" i="66" s="1"/>
  <c r="E136" i="16"/>
  <c r="M132" i="17" s="1"/>
  <c r="E132" i="16"/>
  <c r="O121" i="55" s="1"/>
  <c r="E138" i="54" s="1"/>
  <c r="O126" i="66" s="1"/>
  <c r="E131" i="16"/>
  <c r="M120" i="55" s="1"/>
  <c r="E137" i="54" s="1"/>
  <c r="M125" i="66" s="1"/>
  <c r="E130" i="16"/>
  <c r="M124" i="17" s="1"/>
  <c r="E129" i="16"/>
  <c r="M118" i="55" s="1"/>
  <c r="E135" i="54" s="1"/>
  <c r="M123" i="66" s="1"/>
  <c r="E127" i="16"/>
  <c r="E126" i="16"/>
  <c r="M115" i="55" s="1"/>
  <c r="E132" i="54" s="1"/>
  <c r="M120" i="66" s="1"/>
  <c r="E118" i="16"/>
  <c r="O110" i="17" s="1"/>
  <c r="E110" i="16"/>
  <c r="M100" i="17" s="1"/>
  <c r="E102" i="16"/>
  <c r="U85" i="55" s="1"/>
  <c r="E108" i="54" s="1"/>
  <c r="U90" i="66" s="1"/>
  <c r="E93" i="16"/>
  <c r="U75" i="55" s="1"/>
  <c r="E99" i="54" s="1"/>
  <c r="U80" i="66" s="1"/>
  <c r="E85" i="16"/>
  <c r="D65" i="55" s="1"/>
  <c r="E91" i="54" s="1"/>
  <c r="D70" i="66" s="1"/>
  <c r="E54" i="16"/>
  <c r="E53" i="16"/>
  <c r="Z46" i="17" s="1"/>
  <c r="E52" i="16"/>
  <c r="U46" i="17" s="1"/>
  <c r="E51" i="16"/>
  <c r="P46" i="17" s="1"/>
  <c r="E43" i="16"/>
  <c r="M34" i="55" s="1"/>
  <c r="Y35" i="55" s="1"/>
  <c r="E51" i="54" s="1"/>
  <c r="Y41" i="66" s="1"/>
  <c r="E17" i="16"/>
  <c r="P24" i="37" s="1"/>
  <c r="E125" i="16"/>
  <c r="E124" i="16"/>
  <c r="M117" i="17" s="1"/>
  <c r="E123" i="16"/>
  <c r="M111" i="55" s="1"/>
  <c r="E129" i="54" s="1"/>
  <c r="M116" i="66" s="1"/>
  <c r="E122" i="16"/>
  <c r="M115" i="17" s="1"/>
  <c r="E120" i="16"/>
  <c r="M113" i="17" s="1"/>
  <c r="E119" i="16"/>
  <c r="M107" i="55" s="1"/>
  <c r="E125" i="54" s="1"/>
  <c r="M112" i="66" s="1"/>
  <c r="E117" i="16"/>
  <c r="M104" i="55" s="1"/>
  <c r="E123" i="54" s="1"/>
  <c r="M109" i="66" s="1"/>
  <c r="E116" i="16"/>
  <c r="M103" i="55" s="1"/>
  <c r="E122" i="54" s="1"/>
  <c r="M108" i="66" s="1"/>
  <c r="E115" i="16"/>
  <c r="M102" i="55" s="1"/>
  <c r="E121" i="54" s="1"/>
  <c r="M107" i="66" s="1"/>
  <c r="E113" i="16"/>
  <c r="M105" i="17" s="1"/>
  <c r="E112" i="16"/>
  <c r="M99" i="55" s="1"/>
  <c r="E118" i="54" s="1"/>
  <c r="M104" i="66" s="1"/>
  <c r="E111" i="16"/>
  <c r="E109" i="16"/>
  <c r="M99" i="17" s="1"/>
  <c r="E108" i="16"/>
  <c r="M93" i="55" s="1"/>
  <c r="E114" i="54" s="1"/>
  <c r="M98" i="66" s="1"/>
  <c r="E106" i="16"/>
  <c r="M96" i="17" s="1"/>
  <c r="E105" i="16"/>
  <c r="E104" i="16"/>
  <c r="U87" i="55" s="1"/>
  <c r="E110" i="54" s="1"/>
  <c r="U92" i="66" s="1"/>
  <c r="E103" i="16"/>
  <c r="M86" i="55" s="1"/>
  <c r="E109" i="54" s="1"/>
  <c r="M91" i="66" s="1"/>
  <c r="E101" i="16"/>
  <c r="M84" i="55" s="1"/>
  <c r="E107" i="54" s="1"/>
  <c r="M89" i="66" s="1"/>
  <c r="E100" i="16"/>
  <c r="E99" i="16"/>
  <c r="M82" i="55" s="1"/>
  <c r="E105" i="54" s="1"/>
  <c r="M87" i="66" s="1"/>
  <c r="E98" i="16"/>
  <c r="E97" i="16"/>
  <c r="E96" i="16"/>
  <c r="M83" i="17" s="1"/>
  <c r="E95" i="16"/>
  <c r="U77" i="55" s="1"/>
  <c r="E101" i="54" s="1"/>
  <c r="U82" i="66" s="1"/>
  <c r="E94" i="16"/>
  <c r="M76" i="55" s="1"/>
  <c r="E100" i="54" s="1"/>
  <c r="M81" i="66" s="1"/>
  <c r="E92" i="16"/>
  <c r="M74" i="55" s="1"/>
  <c r="E98" i="54" s="1"/>
  <c r="M79" i="66" s="1"/>
  <c r="E91" i="16"/>
  <c r="E90" i="16"/>
  <c r="U76" i="17" s="1"/>
  <c r="E89" i="16"/>
  <c r="M70" i="55" s="1"/>
  <c r="E95" i="54" s="1"/>
  <c r="M75" i="66" s="1"/>
  <c r="E88" i="16"/>
  <c r="D69" i="55" s="1"/>
  <c r="E94" i="54" s="1"/>
  <c r="D74" i="66" s="1"/>
  <c r="E87" i="16"/>
  <c r="E86" i="16"/>
  <c r="M66" i="55" s="1"/>
  <c r="E92" i="54" s="1"/>
  <c r="M71" i="66" s="1"/>
  <c r="E84" i="16"/>
  <c r="AE64" i="17" s="1"/>
  <c r="E83" i="16"/>
  <c r="Z64" i="17" s="1"/>
  <c r="E82" i="16"/>
  <c r="U58" i="55" s="1"/>
  <c r="E88" i="54" s="1"/>
  <c r="U64" i="66" s="1"/>
  <c r="E81" i="16"/>
  <c r="E73" i="16"/>
  <c r="E70" i="16"/>
  <c r="N57" i="17" s="1"/>
  <c r="E69" i="16"/>
  <c r="AE49" i="55" s="1"/>
  <c r="E75" i="54" s="1"/>
  <c r="AE55" i="66" s="1"/>
  <c r="E68" i="16"/>
  <c r="E67" i="16"/>
  <c r="U49" i="55" s="1"/>
  <c r="E73" i="54" s="1"/>
  <c r="U55" i="66" s="1"/>
  <c r="E66" i="16"/>
  <c r="P55" i="17" s="1"/>
  <c r="E58" i="16"/>
  <c r="M43" i="55" s="1"/>
  <c r="Y42" i="55" s="1"/>
  <c r="E62" i="54" s="1"/>
  <c r="Y48" i="66" s="1"/>
  <c r="E39" i="16"/>
  <c r="AE30" i="55" s="1"/>
  <c r="E45" i="54" s="1"/>
  <c r="AE36" i="66" s="1"/>
  <c r="E38" i="16"/>
  <c r="Z36" i="17" s="1"/>
  <c r="E37" i="16"/>
  <c r="U30" i="55" s="1"/>
  <c r="E43" i="54" s="1"/>
  <c r="U36" i="66" s="1"/>
  <c r="E36" i="16"/>
  <c r="E28" i="16"/>
  <c r="M30" i="17" s="1"/>
  <c r="E13" i="16"/>
  <c r="L19" i="22" s="1"/>
  <c r="J16" i="8"/>
  <c r="J17" i="8"/>
  <c r="J18" i="8"/>
  <c r="J19" i="8"/>
  <c r="J15" i="8"/>
  <c r="X27" i="7"/>
  <c r="Q27" i="7"/>
  <c r="AE8" i="7"/>
  <c r="AE9" i="7"/>
  <c r="AE10" i="7"/>
  <c r="AE11" i="7"/>
  <c r="AE12" i="7"/>
  <c r="AE13" i="7"/>
  <c r="AE14" i="7"/>
  <c r="AE15" i="7"/>
  <c r="AE16" i="7"/>
  <c r="AE17" i="7"/>
  <c r="AE18" i="7"/>
  <c r="AE19" i="7"/>
  <c r="AE20" i="7"/>
  <c r="AE21" i="7"/>
  <c r="AE22" i="7"/>
  <c r="AE23" i="7"/>
  <c r="AE24" i="7"/>
  <c r="AE25" i="7"/>
  <c r="AE26" i="7"/>
  <c r="AE7" i="7"/>
  <c r="X50" i="5"/>
  <c r="Q50" i="5"/>
  <c r="AE49" i="5"/>
  <c r="AE48" i="5"/>
  <c r="AE47" i="5"/>
  <c r="AE46" i="5"/>
  <c r="AE45" i="5"/>
  <c r="AE44" i="5"/>
  <c r="M25" i="17"/>
  <c r="O59" i="19"/>
  <c r="O19" i="57"/>
  <c r="E262" i="54" s="1"/>
  <c r="O19" i="68" s="1"/>
  <c r="N171" i="17"/>
  <c r="W38" i="57"/>
  <c r="X70" i="19"/>
  <c r="C4" i="71" l="1"/>
  <c r="E306" i="16"/>
  <c r="AE41" i="19" s="1"/>
  <c r="E268" i="16"/>
  <c r="O24" i="19" s="1"/>
  <c r="J119" i="60"/>
  <c r="E340" i="54"/>
  <c r="O51" i="68" s="1"/>
  <c r="AE51" i="57"/>
  <c r="E342" i="54" s="1"/>
  <c r="AE51" i="68" s="1"/>
  <c r="E304" i="54"/>
  <c r="O38" i="68" s="1"/>
  <c r="AE38" i="57"/>
  <c r="E306" i="54" s="1"/>
  <c r="AE38" i="68" s="1"/>
  <c r="K31" i="57"/>
  <c r="E288" i="54" s="1"/>
  <c r="K31" i="68" s="1"/>
  <c r="P19" i="23"/>
  <c r="AE37" i="57"/>
  <c r="Q31" i="57"/>
  <c r="E290" i="54" s="1"/>
  <c r="Q31" i="68" s="1"/>
  <c r="Z19" i="23"/>
  <c r="J60" i="60"/>
  <c r="J29" i="60"/>
  <c r="J88" i="60"/>
  <c r="AE143" i="55"/>
  <c r="E168" i="54" s="1"/>
  <c r="AE148" i="66" s="1"/>
  <c r="M79" i="17"/>
  <c r="W51" i="19"/>
  <c r="M89" i="17"/>
  <c r="M22" i="18"/>
  <c r="E172" i="54"/>
  <c r="M151" i="66" s="1"/>
  <c r="N145" i="55"/>
  <c r="E169" i="54" s="1"/>
  <c r="N150" i="66" s="1"/>
  <c r="M148" i="55"/>
  <c r="E176" i="54" s="1"/>
  <c r="M153" i="66" s="1"/>
  <c r="M150" i="55"/>
  <c r="E178" i="54" s="1"/>
  <c r="M155" i="66" s="1"/>
  <c r="M151" i="55"/>
  <c r="E179" i="54" s="1"/>
  <c r="M156" i="66" s="1"/>
  <c r="N97" i="17"/>
  <c r="AE133" i="55"/>
  <c r="E153" i="54" s="1"/>
  <c r="AE138" i="66" s="1"/>
  <c r="M104" i="17"/>
  <c r="O105" i="55"/>
  <c r="E124" i="54" s="1"/>
  <c r="O110" i="66" s="1"/>
  <c r="P49" i="55"/>
  <c r="E72" i="54" s="1"/>
  <c r="P55" i="66" s="1"/>
  <c r="P63" i="19"/>
  <c r="M127" i="55"/>
  <c r="M129" i="55" s="1"/>
  <c r="E146" i="54" s="1"/>
  <c r="M134" i="66" s="1"/>
  <c r="N101" i="55"/>
  <c r="E120" i="54" s="1"/>
  <c r="N106" i="66" s="1"/>
  <c r="Z133" i="55"/>
  <c r="E152" i="54" s="1"/>
  <c r="Z138" i="66" s="1"/>
  <c r="T21" i="27"/>
  <c r="AE55" i="17"/>
  <c r="M110" i="55"/>
  <c r="E128" i="54" s="1"/>
  <c r="M115" i="66" s="1"/>
  <c r="AE12" i="59"/>
  <c r="L32" i="22"/>
  <c r="L75" i="57"/>
  <c r="E385" i="54" s="1"/>
  <c r="L76" i="68" s="1"/>
  <c r="L76" i="19"/>
  <c r="U64" i="17"/>
  <c r="M91" i="55"/>
  <c r="E112" i="54" s="1"/>
  <c r="M96" i="66" s="1"/>
  <c r="AH9" i="55"/>
  <c r="E16" i="54" s="1"/>
  <c r="AH13" i="66" s="1"/>
  <c r="AE47" i="59"/>
  <c r="W45" i="19"/>
  <c r="M185" i="17"/>
  <c r="M95" i="55"/>
  <c r="E116" i="54" s="1"/>
  <c r="M100" i="66" s="1"/>
  <c r="M15" i="56"/>
  <c r="E227" i="54" s="1"/>
  <c r="M13" i="67" s="1"/>
  <c r="AE53" i="7"/>
  <c r="M15" i="17"/>
  <c r="M109" i="17"/>
  <c r="W62" i="19"/>
  <c r="AE41" i="59"/>
  <c r="K69" i="61"/>
  <c r="J117" i="58"/>
  <c r="Z62" i="57"/>
  <c r="E356" i="54" s="1"/>
  <c r="Z62" i="68" s="1"/>
  <c r="AE36" i="59"/>
  <c r="O35" i="4"/>
  <c r="E294" i="16" s="1"/>
  <c r="O35" i="19" s="1"/>
  <c r="AE157" i="17"/>
  <c r="N68" i="57"/>
  <c r="E366" i="54" s="1"/>
  <c r="N68" i="68" s="1"/>
  <c r="M172" i="17"/>
  <c r="M112" i="55"/>
  <c r="E130" i="54" s="1"/>
  <c r="M117" i="66" s="1"/>
  <c r="N147" i="55"/>
  <c r="E173" i="54" s="1"/>
  <c r="N152" i="66" s="1"/>
  <c r="M151" i="17"/>
  <c r="M14" i="17"/>
  <c r="AH147" i="55"/>
  <c r="E175" i="54" s="1"/>
  <c r="AH152" i="66" s="1"/>
  <c r="M160" i="17"/>
  <c r="Y147" i="55"/>
  <c r="E174" i="54" s="1"/>
  <c r="Y152" i="66" s="1"/>
  <c r="P12" i="57"/>
  <c r="E248" i="54" s="1"/>
  <c r="P12" i="68" s="1"/>
  <c r="P12" i="19"/>
  <c r="AE16" i="59"/>
  <c r="AE39" i="59"/>
  <c r="M15" i="55"/>
  <c r="M19" i="55" s="1"/>
  <c r="E29" i="54" s="1"/>
  <c r="P26" i="62" s="1"/>
  <c r="M21" i="17"/>
  <c r="D74" i="17"/>
  <c r="AE26" i="59"/>
  <c r="AE42" i="59"/>
  <c r="AE46" i="59"/>
  <c r="P40" i="55"/>
  <c r="E57" i="54" s="1"/>
  <c r="P46" i="66" s="1"/>
  <c r="P138" i="17"/>
  <c r="AE58" i="55"/>
  <c r="E90" i="54" s="1"/>
  <c r="AE64" i="66" s="1"/>
  <c r="M119" i="55"/>
  <c r="E136" i="54" s="1"/>
  <c r="M124" i="66" s="1"/>
  <c r="N35" i="55"/>
  <c r="E50" i="54" s="1"/>
  <c r="N41" i="66" s="1"/>
  <c r="L28" i="22"/>
  <c r="K22" i="37"/>
  <c r="U55" i="17"/>
  <c r="Z58" i="55"/>
  <c r="E89" i="54" s="1"/>
  <c r="Z64" i="66" s="1"/>
  <c r="U148" i="17"/>
  <c r="AE21" i="59"/>
  <c r="AE13" i="59"/>
  <c r="AE27" i="7"/>
  <c r="T72" i="19"/>
  <c r="E16" i="16"/>
  <c r="AH20" i="17" s="1"/>
  <c r="AE7" i="59"/>
  <c r="AE22" i="59"/>
  <c r="AE18" i="59"/>
  <c r="Q27" i="59"/>
  <c r="X53" i="59"/>
  <c r="AE37" i="59"/>
  <c r="AE45" i="59"/>
  <c r="N10" i="56"/>
  <c r="E224" i="54" s="1"/>
  <c r="N9" i="67" s="1"/>
  <c r="M108" i="55"/>
  <c r="E126" i="54" s="1"/>
  <c r="M113" i="66" s="1"/>
  <c r="M17" i="17"/>
  <c r="Z148" i="17"/>
  <c r="N26" i="56"/>
  <c r="E234" i="54" s="1"/>
  <c r="N21" i="67" s="1"/>
  <c r="M11" i="55"/>
  <c r="E18" i="54" s="1"/>
  <c r="S36" i="62" s="1"/>
  <c r="M71" i="17"/>
  <c r="U166" i="17"/>
  <c r="AE34" i="59"/>
  <c r="AE38" i="59"/>
  <c r="AE50" i="59"/>
  <c r="E331" i="54"/>
  <c r="O48" i="68" s="1"/>
  <c r="E333" i="54"/>
  <c r="AE48" i="68" s="1"/>
  <c r="W46" i="19"/>
  <c r="O43" i="19"/>
  <c r="Q68" i="19"/>
  <c r="M112" i="17"/>
  <c r="M81" i="17"/>
  <c r="X72" i="19"/>
  <c r="M100" i="55"/>
  <c r="E119" i="54" s="1"/>
  <c r="M105" i="66" s="1"/>
  <c r="N135" i="17"/>
  <c r="N67" i="19"/>
  <c r="AE36" i="17"/>
  <c r="Q8" i="23"/>
  <c r="AG19" i="19"/>
  <c r="N33" i="55"/>
  <c r="E46" i="54" s="1"/>
  <c r="N39" i="66" s="1"/>
  <c r="M75" i="17"/>
  <c r="M182" i="17"/>
  <c r="N7" i="23"/>
  <c r="Z40" i="55"/>
  <c r="E59" i="54" s="1"/>
  <c r="Z46" i="66" s="1"/>
  <c r="Z166" i="17"/>
  <c r="L22" i="22"/>
  <c r="M170" i="17"/>
  <c r="M137" i="17"/>
  <c r="L33" i="22"/>
  <c r="M134" i="17"/>
  <c r="L29" i="22"/>
  <c r="M173" i="17"/>
  <c r="M12" i="55"/>
  <c r="E19" i="54" s="1"/>
  <c r="M39" i="55"/>
  <c r="E56" i="54" s="1"/>
  <c r="M45" i="66" s="1"/>
  <c r="M98" i="17"/>
  <c r="Y33" i="55"/>
  <c r="E47" i="54" s="1"/>
  <c r="Y39" i="66" s="1"/>
  <c r="AE10" i="59"/>
  <c r="O23" i="57"/>
  <c r="E270" i="54" s="1"/>
  <c r="O23" i="68" s="1"/>
  <c r="W47" i="57"/>
  <c r="M36" i="55"/>
  <c r="E53" i="54" s="1"/>
  <c r="M42" i="66" s="1"/>
  <c r="M47" i="55"/>
  <c r="E70" i="54" s="1"/>
  <c r="M53" i="66" s="1"/>
  <c r="U80" i="17"/>
  <c r="AE15" i="59"/>
  <c r="M19" i="18"/>
  <c r="S36" i="37"/>
  <c r="W50" i="57"/>
  <c r="E338" i="54" s="1"/>
  <c r="W50" i="68" s="1"/>
  <c r="AE166" i="17"/>
  <c r="M91" i="17"/>
  <c r="M183" i="17"/>
  <c r="M181" i="55"/>
  <c r="E221" i="54" s="1"/>
  <c r="M186" i="66" s="1"/>
  <c r="N109" i="55"/>
  <c r="E127" i="54" s="1"/>
  <c r="N114" i="66" s="1"/>
  <c r="O47" i="19"/>
  <c r="O38" i="19"/>
  <c r="AE47" i="19"/>
  <c r="O44" i="57"/>
  <c r="W47" i="19"/>
  <c r="Z62" i="19"/>
  <c r="N31" i="57"/>
  <c r="E289" i="54" s="1"/>
  <c r="N31" i="68" s="1"/>
  <c r="AA23" i="19"/>
  <c r="O9" i="19"/>
  <c r="W60" i="19"/>
  <c r="L74" i="57"/>
  <c r="E384" i="54" s="1"/>
  <c r="L75" i="68" s="1"/>
  <c r="AD31" i="19"/>
  <c r="AG21" i="19"/>
  <c r="AA30" i="19"/>
  <c r="O60" i="57"/>
  <c r="E351" i="54" s="1"/>
  <c r="O60" i="68" s="1"/>
  <c r="H31" i="19"/>
  <c r="Q31" i="19"/>
  <c r="W43" i="19"/>
  <c r="O10" i="57"/>
  <c r="E244" i="54" s="1"/>
  <c r="O10" i="68" s="1"/>
  <c r="R11" i="19"/>
  <c r="Z12" i="57"/>
  <c r="E250" i="54" s="1"/>
  <c r="Z12" i="68" s="1"/>
  <c r="P55" i="57"/>
  <c r="E345" i="54" s="1"/>
  <c r="O55" i="68" s="1"/>
  <c r="U17" i="19"/>
  <c r="H7" i="19"/>
  <c r="AE12" i="57"/>
  <c r="E251" i="54" s="1"/>
  <c r="AE12" i="68" s="1"/>
  <c r="O47" i="57"/>
  <c r="O56" i="19"/>
  <c r="W39" i="19"/>
  <c r="W41" i="19"/>
  <c r="L28" i="19"/>
  <c r="O58" i="19"/>
  <c r="U12" i="57"/>
  <c r="E249" i="54" s="1"/>
  <c r="U12" i="68" s="1"/>
  <c r="P14" i="57"/>
  <c r="E252" i="54" s="1"/>
  <c r="AA18" i="19"/>
  <c r="H9" i="19"/>
  <c r="H10" i="57"/>
  <c r="E243" i="54" s="1"/>
  <c r="H10" i="68" s="1"/>
  <c r="AA17" i="19"/>
  <c r="T7" i="23"/>
  <c r="E333" i="16"/>
  <c r="AE50" i="19" s="1"/>
  <c r="W61" i="19"/>
  <c r="W62" i="57"/>
  <c r="E355" i="54" s="1"/>
  <c r="W62" i="68" s="1"/>
  <c r="O51" i="19"/>
  <c r="T68" i="19"/>
  <c r="AG23" i="19"/>
  <c r="T70" i="19"/>
  <c r="W58" i="19"/>
  <c r="AG17" i="19"/>
  <c r="N31" i="19"/>
  <c r="O21" i="19"/>
  <c r="C6" i="71"/>
  <c r="C17" i="71" s="1"/>
  <c r="C21" i="71" s="1"/>
  <c r="C29" i="71" s="1"/>
  <c r="C31" i="71" s="1"/>
  <c r="AR52" i="4" s="1"/>
  <c r="O52" i="4" s="1"/>
  <c r="C33" i="71" s="1"/>
  <c r="O18" i="19"/>
  <c r="L29" i="57"/>
  <c r="E280" i="54" s="1"/>
  <c r="L29" i="68" s="1"/>
  <c r="T8" i="23"/>
  <c r="H31" i="57"/>
  <c r="E287" i="54" s="1"/>
  <c r="H31" i="68" s="1"/>
  <c r="N8" i="23"/>
  <c r="W44" i="19"/>
  <c r="L65" i="19"/>
  <c r="U26" i="19"/>
  <c r="O33" i="57"/>
  <c r="E294" i="54" s="1"/>
  <c r="Q72" i="19"/>
  <c r="M167" i="55"/>
  <c r="E205" i="54" s="1"/>
  <c r="M172" i="66" s="1"/>
  <c r="AA164" i="55"/>
  <c r="E201" i="54" s="1"/>
  <c r="AA169" i="66" s="1"/>
  <c r="Z55" i="17"/>
  <c r="Z49" i="55"/>
  <c r="E74" i="54" s="1"/>
  <c r="Z55" i="66" s="1"/>
  <c r="U72" i="17"/>
  <c r="U67" i="55"/>
  <c r="E93" i="54" s="1"/>
  <c r="U72" i="66" s="1"/>
  <c r="AG18" i="19"/>
  <c r="AG18" i="57"/>
  <c r="E261" i="54" s="1"/>
  <c r="AG18" i="68" s="1"/>
  <c r="L30" i="19"/>
  <c r="L30" i="57"/>
  <c r="E284" i="54" s="1"/>
  <c r="L30" i="68" s="1"/>
  <c r="W37" i="57"/>
  <c r="E302" i="54" s="1"/>
  <c r="W37" i="68" s="1"/>
  <c r="W37" i="19"/>
  <c r="E305" i="54"/>
  <c r="W38" i="68" s="1"/>
  <c r="M159" i="55"/>
  <c r="E193" i="54" s="1"/>
  <c r="M164" i="66" s="1"/>
  <c r="M116" i="55"/>
  <c r="E133" i="54" s="1"/>
  <c r="M121" i="66" s="1"/>
  <c r="M121" i="17"/>
  <c r="M184" i="17"/>
  <c r="M179" i="55"/>
  <c r="E219" i="54" s="1"/>
  <c r="M184" i="66" s="1"/>
  <c r="K23" i="37"/>
  <c r="H6" i="57"/>
  <c r="E237" i="54" s="1"/>
  <c r="H6" i="19"/>
  <c r="L16" i="23"/>
  <c r="T9" i="57"/>
  <c r="E241" i="54" s="1"/>
  <c r="T9" i="68" s="1"/>
  <c r="T9" i="19"/>
  <c r="L61" i="19"/>
  <c r="L61" i="57"/>
  <c r="E353" i="54" s="1"/>
  <c r="L61" i="68" s="1"/>
  <c r="Q67" i="19"/>
  <c r="Q7" i="23"/>
  <c r="Q67" i="57"/>
  <c r="E364" i="54" s="1"/>
  <c r="Q67" i="68" s="1"/>
  <c r="H71" i="57"/>
  <c r="E374" i="54" s="1"/>
  <c r="H71" i="68" s="1"/>
  <c r="H71" i="19"/>
  <c r="P25" i="37"/>
  <c r="M23" i="17"/>
  <c r="X27" i="59"/>
  <c r="E341" i="54"/>
  <c r="W51" i="68" s="1"/>
  <c r="E316" i="54"/>
  <c r="O43" i="68" s="1"/>
  <c r="E318" i="54"/>
  <c r="AE43" i="68" s="1"/>
  <c r="M45" i="55"/>
  <c r="E68" i="54" s="1"/>
  <c r="M51" i="66" s="1"/>
  <c r="Y44" i="55"/>
  <c r="E66" i="54" s="1"/>
  <c r="Y50" i="66" s="1"/>
  <c r="N44" i="55"/>
  <c r="E65" i="54" s="1"/>
  <c r="N50" i="66" s="1"/>
  <c r="N46" i="55"/>
  <c r="E69" i="54" s="1"/>
  <c r="N52" i="66" s="1"/>
  <c r="N42" i="55"/>
  <c r="E61" i="54" s="1"/>
  <c r="N48" i="66" s="1"/>
  <c r="AH42" i="55"/>
  <c r="E63" i="54" s="1"/>
  <c r="AH48" i="66" s="1"/>
  <c r="AH44" i="55"/>
  <c r="E67" i="54" s="1"/>
  <c r="AH50" i="66" s="1"/>
  <c r="E64" i="54"/>
  <c r="M49" i="66" s="1"/>
  <c r="U133" i="55"/>
  <c r="E151" i="54" s="1"/>
  <c r="U138" i="66" s="1"/>
  <c r="U138" i="17"/>
  <c r="M48" i="55"/>
  <c r="E71" i="54" s="1"/>
  <c r="M54" i="66" s="1"/>
  <c r="M160" i="55"/>
  <c r="E194" i="54" s="1"/>
  <c r="M165" i="66" s="1"/>
  <c r="AH154" i="55"/>
  <c r="E186" i="54" s="1"/>
  <c r="AH159" i="66" s="1"/>
  <c r="N156" i="55"/>
  <c r="E188" i="54" s="1"/>
  <c r="N161" i="66" s="1"/>
  <c r="Y156" i="55"/>
  <c r="E189" i="54" s="1"/>
  <c r="Y161" i="66" s="1"/>
  <c r="AH156" i="55"/>
  <c r="E190" i="54" s="1"/>
  <c r="AH161" i="66" s="1"/>
  <c r="Y154" i="55"/>
  <c r="E185" i="54" s="1"/>
  <c r="Y159" i="66" s="1"/>
  <c r="N158" i="55"/>
  <c r="E192" i="54" s="1"/>
  <c r="N163" i="66" s="1"/>
  <c r="O96" i="55"/>
  <c r="E117" i="54" s="1"/>
  <c r="O101" i="66" s="1"/>
  <c r="O101" i="17"/>
  <c r="O113" i="55"/>
  <c r="E131" i="54" s="1"/>
  <c r="O118" i="66" s="1"/>
  <c r="O118" i="17"/>
  <c r="AE46" i="17"/>
  <c r="AE40" i="55"/>
  <c r="E60" i="54" s="1"/>
  <c r="AE46" i="66" s="1"/>
  <c r="Z157" i="17"/>
  <c r="Z152" i="55"/>
  <c r="E182" i="54" s="1"/>
  <c r="Z157" i="66" s="1"/>
  <c r="U18" i="57"/>
  <c r="E259" i="54" s="1"/>
  <c r="U18" i="68" s="1"/>
  <c r="U18" i="19"/>
  <c r="L64" i="19"/>
  <c r="L64" i="57"/>
  <c r="E360" i="54" s="1"/>
  <c r="L64" i="68" s="1"/>
  <c r="AA21" i="57"/>
  <c r="E268" i="54" s="1"/>
  <c r="AA21" i="68" s="1"/>
  <c r="AA21" i="19"/>
  <c r="U23" i="57"/>
  <c r="E271" i="54" s="1"/>
  <c r="U23" i="68" s="1"/>
  <c r="U23" i="19"/>
  <c r="P30" i="55"/>
  <c r="E42" i="54" s="1"/>
  <c r="P36" i="66" s="1"/>
  <c r="P36" i="17"/>
  <c r="P58" i="55"/>
  <c r="E87" i="54" s="1"/>
  <c r="P64" i="66" s="1"/>
  <c r="P64" i="17"/>
  <c r="E297" i="16"/>
  <c r="AE37" i="19" s="1"/>
  <c r="P15" i="57"/>
  <c r="E253" i="54" s="1"/>
  <c r="U40" i="55"/>
  <c r="E58" i="54" s="1"/>
  <c r="U46" i="66" s="1"/>
  <c r="M11" i="56"/>
  <c r="E225" i="54" s="1"/>
  <c r="M10" i="67" s="1"/>
  <c r="D81" i="55"/>
  <c r="E104" i="54" s="1"/>
  <c r="D86" i="66" s="1"/>
  <c r="D86" i="17"/>
  <c r="AA19" i="19"/>
  <c r="AA19" i="57"/>
  <c r="E264" i="54" s="1"/>
  <c r="AA19" i="68" s="1"/>
  <c r="P166" i="17"/>
  <c r="P161" i="55"/>
  <c r="E195" i="54" s="1"/>
  <c r="P166" i="66" s="1"/>
  <c r="Q71" i="57"/>
  <c r="E376" i="54" s="1"/>
  <c r="Q71" i="68" s="1"/>
  <c r="Q71" i="19"/>
  <c r="M24" i="55"/>
  <c r="Y23" i="55" s="1"/>
  <c r="E32" i="54" s="1"/>
  <c r="Y29" i="66" s="1"/>
  <c r="U152" i="55"/>
  <c r="E181" i="54" s="1"/>
  <c r="U157" i="66" s="1"/>
  <c r="M16" i="18"/>
  <c r="Z9" i="57"/>
  <c r="E242" i="54" s="1"/>
  <c r="Z9" i="68" s="1"/>
  <c r="AA29" i="57"/>
  <c r="E282" i="54" s="1"/>
  <c r="AA29" i="68" s="1"/>
  <c r="AD63" i="57"/>
  <c r="E359" i="54" s="1"/>
  <c r="AD63" i="68" s="1"/>
  <c r="L66" i="57"/>
  <c r="E362" i="54" s="1"/>
  <c r="L66" i="68" s="1"/>
  <c r="N71" i="57"/>
  <c r="E375" i="54" s="1"/>
  <c r="N71" i="68" s="1"/>
  <c r="U27" i="19"/>
  <c r="AE19" i="59"/>
  <c r="AE14" i="59"/>
  <c r="U82" i="17"/>
  <c r="AE25" i="59"/>
  <c r="AE17" i="59"/>
  <c r="AE9" i="59"/>
  <c r="AE43" i="59"/>
  <c r="AE51" i="59"/>
  <c r="M95" i="17"/>
  <c r="M90" i="55"/>
  <c r="E111" i="54" s="1"/>
  <c r="M95" i="66" s="1"/>
  <c r="AE24" i="59"/>
  <c r="AE20" i="59"/>
  <c r="M168" i="55"/>
  <c r="E206" i="54" s="1"/>
  <c r="M173" i="66" s="1"/>
  <c r="AD164" i="55"/>
  <c r="E202" i="54" s="1"/>
  <c r="AD169" i="66" s="1"/>
  <c r="E199" i="54"/>
  <c r="M168" i="66" s="1"/>
  <c r="T25" i="27"/>
  <c r="Z30" i="55"/>
  <c r="E44" i="54" s="1"/>
  <c r="Z36" i="66" s="1"/>
  <c r="M49" i="17"/>
  <c r="U83" i="55"/>
  <c r="E106" i="54" s="1"/>
  <c r="U88" i="66" s="1"/>
  <c r="U88" i="17"/>
  <c r="U92" i="17"/>
  <c r="M107" i="17"/>
  <c r="P143" i="55"/>
  <c r="E165" i="54" s="1"/>
  <c r="P148" i="66" s="1"/>
  <c r="P148" i="17"/>
  <c r="P157" i="17"/>
  <c r="T31" i="19"/>
  <c r="Q53" i="59"/>
  <c r="AE53" i="59" s="1"/>
  <c r="N166" i="55"/>
  <c r="E204" i="54" s="1"/>
  <c r="N171" i="66" s="1"/>
  <c r="S164" i="55"/>
  <c r="E200" i="54" s="1"/>
  <c r="S169" i="66" s="1"/>
  <c r="M14" i="18"/>
  <c r="M157" i="55"/>
  <c r="E191" i="54" s="1"/>
  <c r="M162" i="66" s="1"/>
  <c r="N154" i="55"/>
  <c r="E184" i="54" s="1"/>
  <c r="N159" i="66" s="1"/>
  <c r="T30" i="1"/>
  <c r="AE50" i="5"/>
  <c r="U36" i="17"/>
  <c r="U71" i="55"/>
  <c r="E96" i="54" s="1"/>
  <c r="U76" i="66" s="1"/>
  <c r="M78" i="55"/>
  <c r="E102" i="54" s="1"/>
  <c r="M83" i="66" s="1"/>
  <c r="M87" i="17"/>
  <c r="M116" i="17"/>
  <c r="U90" i="17"/>
  <c r="M123" i="17"/>
  <c r="O24" i="57"/>
  <c r="U19" i="57"/>
  <c r="E263" i="54" s="1"/>
  <c r="U19" i="68" s="1"/>
  <c r="H70" i="57"/>
  <c r="E369" i="54" s="1"/>
  <c r="H70" i="68" s="1"/>
  <c r="H70" i="19"/>
  <c r="U21" i="57"/>
  <c r="E267" i="54" s="1"/>
  <c r="U21" i="68" s="1"/>
  <c r="U21" i="19"/>
  <c r="AE44" i="59"/>
  <c r="M165" i="55"/>
  <c r="E203" i="54" s="1"/>
  <c r="M170" i="66" s="1"/>
  <c r="M94" i="55"/>
  <c r="E115" i="54" s="1"/>
  <c r="M99" i="66" s="1"/>
  <c r="M108" i="17"/>
  <c r="M40" i="17"/>
  <c r="O126" i="17"/>
  <c r="M177" i="55"/>
  <c r="E217" i="54" s="1"/>
  <c r="O45" i="19"/>
  <c r="O45" i="57"/>
  <c r="AE45" i="57" s="1"/>
  <c r="W63" i="57"/>
  <c r="E358" i="54" s="1"/>
  <c r="W63" i="68" s="1"/>
  <c r="W63" i="19"/>
  <c r="L77" i="68"/>
  <c r="K35" i="61"/>
  <c r="T67" i="19"/>
  <c r="N72" i="19"/>
  <c r="AE23" i="59"/>
  <c r="AE35" i="59"/>
  <c r="AE40" i="59"/>
  <c r="AE49" i="59"/>
  <c r="AE48" i="59"/>
  <c r="AE52" i="59"/>
  <c r="O17" i="19"/>
  <c r="E301" i="54"/>
  <c r="O37" i="68" s="1"/>
  <c r="O37" i="19"/>
  <c r="M142" i="17"/>
  <c r="M137" i="55"/>
  <c r="M8" i="56"/>
  <c r="E223" i="54" s="1"/>
  <c r="M8" i="67" s="1"/>
  <c r="M8" i="18"/>
  <c r="O46" i="57"/>
  <c r="AE46" i="57" s="1"/>
  <c r="O46" i="19"/>
  <c r="Q70" i="19"/>
  <c r="Q70" i="57"/>
  <c r="E371" i="54" s="1"/>
  <c r="Q70" i="68" s="1"/>
  <c r="U84" i="17"/>
  <c r="U79" i="55"/>
  <c r="E103" i="54" s="1"/>
  <c r="U84" i="66" s="1"/>
  <c r="AH33" i="55"/>
  <c r="E48" i="54" s="1"/>
  <c r="AH39" i="66" s="1"/>
  <c r="E49" i="54"/>
  <c r="M40" i="66" s="1"/>
  <c r="N37" i="55"/>
  <c r="E54" i="54" s="1"/>
  <c r="N43" i="66" s="1"/>
  <c r="M38" i="55"/>
  <c r="E55" i="54" s="1"/>
  <c r="M44" i="66" s="1"/>
  <c r="D70" i="17"/>
  <c r="M120" i="17"/>
  <c r="M125" i="17"/>
  <c r="AH145" i="55"/>
  <c r="E171" i="54" s="1"/>
  <c r="AH150" i="66" s="1"/>
  <c r="N149" i="55"/>
  <c r="E177" i="54" s="1"/>
  <c r="N154" i="66" s="1"/>
  <c r="O39" i="57"/>
  <c r="AE39" i="57" s="1"/>
  <c r="C30" i="72" s="1"/>
  <c r="O39" i="19"/>
  <c r="O41" i="57"/>
  <c r="AE41" i="57" s="1"/>
  <c r="O41" i="19"/>
  <c r="D78" i="17"/>
  <c r="D73" i="55"/>
  <c r="E97" i="54" s="1"/>
  <c r="D78" i="66" s="1"/>
  <c r="M168" i="17"/>
  <c r="L21" i="22"/>
  <c r="M20" i="18"/>
  <c r="M24" i="56"/>
  <c r="E233" i="54" s="1"/>
  <c r="M20" i="67" s="1"/>
  <c r="X71" i="57"/>
  <c r="E378" i="54" s="1"/>
  <c r="X71" i="68" s="1"/>
  <c r="X71" i="19"/>
  <c r="M52" i="55"/>
  <c r="M58" i="17"/>
  <c r="AH35" i="55"/>
  <c r="E52" i="54" s="1"/>
  <c r="AH41" i="66" s="1"/>
  <c r="M8" i="55"/>
  <c r="E15" i="54" s="1"/>
  <c r="S39" i="37"/>
  <c r="L16" i="22"/>
  <c r="N70" i="19"/>
  <c r="N70" i="57"/>
  <c r="E370" i="54" s="1"/>
  <c r="N70" i="68" s="1"/>
  <c r="H72" i="57"/>
  <c r="E379" i="54" s="1"/>
  <c r="H72" i="68" s="1"/>
  <c r="H72" i="19"/>
  <c r="H11" i="57"/>
  <c r="E245" i="54" s="1"/>
  <c r="H11" i="68" s="1"/>
  <c r="M11" i="57"/>
  <c r="E246" i="54" s="1"/>
  <c r="M11" i="68" s="1"/>
  <c r="K31" i="19"/>
  <c r="W33" i="19"/>
  <c r="T71" i="19"/>
  <c r="M7" i="18"/>
  <c r="X31" i="19"/>
  <c r="W59" i="19"/>
  <c r="N10" i="55"/>
  <c r="E17" i="54" s="1"/>
  <c r="N16" i="66" s="1"/>
  <c r="N16" i="17"/>
  <c r="M17" i="22"/>
  <c r="N122" i="17"/>
  <c r="N117" i="55"/>
  <c r="E134" i="54" s="1"/>
  <c r="N122" i="66" s="1"/>
  <c r="N15" i="18"/>
  <c r="AE33" i="59"/>
  <c r="AE8" i="59"/>
  <c r="O50" i="19"/>
  <c r="O50" i="57"/>
  <c r="AE50" i="57" s="1"/>
  <c r="AE11" i="59"/>
  <c r="X30" i="57"/>
  <c r="E285" i="54" s="1"/>
  <c r="X30" i="68" s="1"/>
  <c r="I29" i="19"/>
  <c r="I29" i="57"/>
  <c r="E279" i="54" s="1"/>
  <c r="I29" i="68" s="1"/>
  <c r="I30" i="19"/>
  <c r="I30" i="57"/>
  <c r="E283" i="54" s="1"/>
  <c r="I30" i="68" s="1"/>
  <c r="X29" i="57"/>
  <c r="E281" i="54" s="1"/>
  <c r="X29" i="68" s="1"/>
  <c r="C10" i="72" l="1"/>
  <c r="C22" i="72" s="1"/>
  <c r="E274" i="54"/>
  <c r="O24" i="68" s="1"/>
  <c r="C4" i="72"/>
  <c r="AE47" i="57"/>
  <c r="E330" i="54" s="1"/>
  <c r="E328" i="54"/>
  <c r="O47" i="68" s="1"/>
  <c r="E319" i="54"/>
  <c r="O44" i="68" s="1"/>
  <c r="AE44" i="57"/>
  <c r="E321" i="54" s="1"/>
  <c r="AE44" i="68" s="1"/>
  <c r="O33" i="68"/>
  <c r="AE33" i="57"/>
  <c r="E296" i="54" s="1"/>
  <c r="AE33" i="68" s="1"/>
  <c r="M20" i="55"/>
  <c r="E30" i="54" s="1"/>
  <c r="M26" i="66" s="1"/>
  <c r="Y16" i="55"/>
  <c r="E25" i="54" s="1"/>
  <c r="Y22" i="66" s="1"/>
  <c r="Y14" i="55"/>
  <c r="E21" i="54" s="1"/>
  <c r="Y20" i="66" s="1"/>
  <c r="E23" i="54"/>
  <c r="M21" i="66" s="1"/>
  <c r="N18" i="55"/>
  <c r="E28" i="54" s="1"/>
  <c r="N24" i="66" s="1"/>
  <c r="M25" i="66"/>
  <c r="M132" i="55"/>
  <c r="E149" i="54" s="1"/>
  <c r="M137" i="66" s="1"/>
  <c r="AH14" i="55"/>
  <c r="E22" i="54" s="1"/>
  <c r="AH20" i="66" s="1"/>
  <c r="N126" i="55"/>
  <c r="E139" i="54" s="1"/>
  <c r="N131" i="66" s="1"/>
  <c r="AH25" i="55"/>
  <c r="E37" i="54" s="1"/>
  <c r="AH31" i="66" s="1"/>
  <c r="E34" i="54"/>
  <c r="M30" i="66" s="1"/>
  <c r="N23" i="55"/>
  <c r="E31" i="54" s="1"/>
  <c r="N29" i="66" s="1"/>
  <c r="AH16" i="55"/>
  <c r="E26" i="54" s="1"/>
  <c r="AH22" i="66" s="1"/>
  <c r="N16" i="55"/>
  <c r="E24" i="54" s="1"/>
  <c r="N22" i="66" s="1"/>
  <c r="M17" i="55"/>
  <c r="E27" i="54" s="1"/>
  <c r="M23" i="66" s="1"/>
  <c r="N14" i="55"/>
  <c r="E20" i="54" s="1"/>
  <c r="N20" i="66" s="1"/>
  <c r="M131" i="55"/>
  <c r="E148" i="54" s="1"/>
  <c r="M136" i="66" s="1"/>
  <c r="N130" i="55"/>
  <c r="E147" i="54" s="1"/>
  <c r="N135" i="66" s="1"/>
  <c r="N128" i="55"/>
  <c r="E143" i="54" s="1"/>
  <c r="N133" i="66" s="1"/>
  <c r="M17" i="66"/>
  <c r="AH128" i="55"/>
  <c r="E145" i="54" s="1"/>
  <c r="AH133" i="66" s="1"/>
  <c r="Y128" i="55"/>
  <c r="E144" i="54" s="1"/>
  <c r="Y133" i="66" s="1"/>
  <c r="Y126" i="55"/>
  <c r="E140" i="54" s="1"/>
  <c r="Y131" i="66" s="1"/>
  <c r="E142" i="54"/>
  <c r="M132" i="66" s="1"/>
  <c r="AH126" i="55"/>
  <c r="E141" i="54" s="1"/>
  <c r="AH131" i="66" s="1"/>
  <c r="AH23" i="55"/>
  <c r="E33" i="54" s="1"/>
  <c r="AH29" i="66" s="1"/>
  <c r="Y25" i="55"/>
  <c r="E36" i="54" s="1"/>
  <c r="Y31" i="66" s="1"/>
  <c r="N27" i="55"/>
  <c r="E39" i="54" s="1"/>
  <c r="N33" i="66" s="1"/>
  <c r="AE27" i="59"/>
  <c r="W47" i="68"/>
  <c r="O25" i="57"/>
  <c r="E275" i="54" s="1"/>
  <c r="O25" i="68" s="1"/>
  <c r="N25" i="55"/>
  <c r="E35" i="54" s="1"/>
  <c r="N31" i="66" s="1"/>
  <c r="M29" i="55"/>
  <c r="E41" i="54" s="1"/>
  <c r="M35" i="66" s="1"/>
  <c r="M28" i="55"/>
  <c r="E40" i="54" s="1"/>
  <c r="M34" i="66" s="1"/>
  <c r="M26" i="55"/>
  <c r="E38" i="54" s="1"/>
  <c r="M32" i="66" s="1"/>
  <c r="K23" i="62"/>
  <c r="H6" i="68"/>
  <c r="C6" i="72"/>
  <c r="C17" i="72" s="1"/>
  <c r="C21" i="72" s="1"/>
  <c r="C29" i="72" s="1"/>
  <c r="C31" i="72" s="1"/>
  <c r="O52" i="57" s="1"/>
  <c r="M182" i="66"/>
  <c r="K22" i="62"/>
  <c r="E322" i="54"/>
  <c r="O45" i="68" s="1"/>
  <c r="E324" i="54"/>
  <c r="AE45" i="68" s="1"/>
  <c r="E310" i="54"/>
  <c r="O41" i="68" s="1"/>
  <c r="E312" i="54"/>
  <c r="AE41" i="68" s="1"/>
  <c r="E325" i="54"/>
  <c r="O46" i="68" s="1"/>
  <c r="E337" i="54"/>
  <c r="O50" i="68" s="1"/>
  <c r="M54" i="55"/>
  <c r="E83" i="54" s="1"/>
  <c r="M60" i="66" s="1"/>
  <c r="Y51" i="55"/>
  <c r="E77" i="54" s="1"/>
  <c r="Y57" i="66" s="1"/>
  <c r="Y53" i="55"/>
  <c r="E81" i="54" s="1"/>
  <c r="Y59" i="66" s="1"/>
  <c r="E79" i="54"/>
  <c r="M58" i="66" s="1"/>
  <c r="N51" i="55"/>
  <c r="E76" i="54" s="1"/>
  <c r="N57" i="66" s="1"/>
  <c r="AH51" i="55"/>
  <c r="E78" i="54" s="1"/>
  <c r="AH57" i="66" s="1"/>
  <c r="N55" i="55"/>
  <c r="E84" i="54" s="1"/>
  <c r="N61" i="66" s="1"/>
  <c r="AH53" i="55"/>
  <c r="E82" i="54" s="1"/>
  <c r="AH59" i="66" s="1"/>
  <c r="M56" i="55"/>
  <c r="E85" i="54" s="1"/>
  <c r="M62" i="66" s="1"/>
  <c r="M57" i="55"/>
  <c r="E86" i="54" s="1"/>
  <c r="M63" i="66" s="1"/>
  <c r="N53" i="55"/>
  <c r="E80" i="54" s="1"/>
  <c r="N59" i="66" s="1"/>
  <c r="M15" i="66"/>
  <c r="S39" i="62"/>
  <c r="E307" i="54"/>
  <c r="O39" i="68" s="1"/>
  <c r="Y138" i="55"/>
  <c r="E159" i="54" s="1"/>
  <c r="Y143" i="66" s="1"/>
  <c r="M139" i="55"/>
  <c r="E161" i="54" s="1"/>
  <c r="M144" i="66" s="1"/>
  <c r="AH138" i="55"/>
  <c r="E160" i="54" s="1"/>
  <c r="AH143" i="66" s="1"/>
  <c r="Y136" i="55"/>
  <c r="E155" i="54" s="1"/>
  <c r="Y141" i="66" s="1"/>
  <c r="N140" i="55"/>
  <c r="E162" i="54" s="1"/>
  <c r="N145" i="66" s="1"/>
  <c r="M142" i="55"/>
  <c r="E164" i="54" s="1"/>
  <c r="M147" i="66" s="1"/>
  <c r="AH136" i="55"/>
  <c r="E156" i="54" s="1"/>
  <c r="AH141" i="66" s="1"/>
  <c r="N138" i="55"/>
  <c r="E158" i="54" s="1"/>
  <c r="N143" i="66" s="1"/>
  <c r="E157" i="54"/>
  <c r="M142" i="66" s="1"/>
  <c r="N136" i="55"/>
  <c r="E154" i="54" s="1"/>
  <c r="N141" i="66" s="1"/>
  <c r="M141" i="55"/>
  <c r="E163" i="54" s="1"/>
  <c r="M146" i="66" s="1"/>
  <c r="P24" i="62" l="1"/>
  <c r="P25" i="62"/>
  <c r="O35" i="57"/>
  <c r="E300" i="54" s="1"/>
  <c r="O35" i="68" s="1"/>
  <c r="O53" i="4"/>
  <c r="E338" i="16" s="1"/>
  <c r="O53" i="19" s="1"/>
  <c r="E303" i="54"/>
  <c r="AE37" i="68" s="1"/>
  <c r="AE47" i="68"/>
  <c r="E337" i="16"/>
  <c r="O52" i="19" s="1"/>
  <c r="E309" i="54"/>
  <c r="AE39" i="68" s="1"/>
  <c r="E327" i="54"/>
  <c r="AE46" i="68" s="1"/>
  <c r="E339" i="54"/>
  <c r="AE50" i="68" s="1"/>
  <c r="E343" i="54" l="1"/>
  <c r="O52" i="68" s="1"/>
  <c r="C33" i="72" l="1"/>
  <c r="O53" i="57" s="1"/>
  <c r="E344" i="54" s="1"/>
  <c r="O53" i="6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9" authorId="0" shapeId="0" xr:uid="{00000000-0006-0000-0B00-000001000000}">
      <text>
        <r>
          <rPr>
            <b/>
            <sz val="9"/>
            <color indexed="81"/>
            <rFont val="ＭＳ 明朝"/>
            <family val="1"/>
            <charset val="128"/>
          </rPr>
          <t>建築主が複数の場合</t>
        </r>
      </text>
    </comment>
    <comment ref="M66" authorId="0" shapeId="0" xr:uid="{00000000-0006-0000-0B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70" authorId="0" shapeId="0" xr:uid="{00000000-0006-0000-0B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4" authorId="0" shapeId="0" xr:uid="{00000000-0006-0000-0B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2" authorId="0" shapeId="0" xr:uid="{00000000-0006-0000-0B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5" authorId="0" shapeId="0" xr:uid="{00000000-0006-0000-0B00-000006000000}">
      <text>
        <r>
          <rPr>
            <b/>
            <sz val="9"/>
            <color indexed="81"/>
            <rFont val="ＭＳ 明朝"/>
            <family val="1"/>
            <charset val="128"/>
          </rPr>
          <t>未定の場合はプルダウンより「未定」を選択</t>
        </r>
      </text>
    </comment>
    <comment ref="M177" authorId="0" shapeId="0" xr:uid="{00000000-0006-0000-0B00-000007000000}">
      <text>
        <r>
          <rPr>
            <b/>
            <sz val="9"/>
            <color indexed="81"/>
            <rFont val="ＭＳ 明朝"/>
            <family val="1"/>
            <charset val="128"/>
          </rPr>
          <t>工事名称を入力</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5" authorId="0" shapeId="0" xr:uid="{00000000-0006-0000-23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6" authorId="0" shapeId="0" xr:uid="{00000000-0006-0000-2900-000001000000}">
      <text>
        <r>
          <rPr>
            <b/>
            <sz val="9"/>
            <color indexed="81"/>
            <rFont val="ＭＳ 明朝"/>
            <family val="1"/>
            <charset val="128"/>
          </rPr>
          <t>方位の記入を忘れずにお願い致します。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B8" authorId="0" shapeId="0" xr:uid="{14E25F90-8482-406B-8451-B3A7CBF45111}">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9" authorId="0" shapeId="0" xr:uid="{4F8BB461-7E86-4172-8365-8790B9C5A346}">
      <text>
        <r>
          <rPr>
            <b/>
            <sz val="9"/>
            <color indexed="81"/>
            <rFont val="ＭＳ 明朝"/>
            <family val="1"/>
            <charset val="128"/>
          </rPr>
          <t>法人の場合、法人名、役職名、氏名を
明記してください。</t>
        </r>
      </text>
    </comment>
    <comment ref="S39" authorId="0" shapeId="0" xr:uid="{3C0EEA50-5A7E-4FDD-882A-33387E70E7C8}">
      <text>
        <r>
          <rPr>
            <b/>
            <sz val="9"/>
            <color indexed="81"/>
            <rFont val="ＭＳ 明朝"/>
            <family val="1"/>
            <charset val="128"/>
          </rPr>
          <t>①建築主の押印(原本又はその写し)
②建築主の自署(原本又はその写し)
が必要になります。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AH10" authorId="0" shapeId="0" xr:uid="{375D069D-8895-43F2-B478-2FBE0871F46E}">
      <text>
        <r>
          <rPr>
            <sz val="9"/>
            <color indexed="81"/>
            <rFont val="ＭＳ 明朝"/>
            <family val="1"/>
            <charset val="128"/>
          </rPr>
          <t>その他の場合はリストより選択、リストに無い
場合は手入力ください。</t>
        </r>
      </text>
    </comment>
    <comment ref="AG35" authorId="0" shapeId="0" xr:uid="{678A572F-CFC4-45D6-B5A2-88F5B981C79B}">
      <text>
        <r>
          <rPr>
            <sz val="9"/>
            <color indexed="81"/>
            <rFont val="ＭＳ 明朝"/>
            <family val="1"/>
            <charset val="128"/>
          </rPr>
          <t>フルネームでご記載ください。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9" authorId="0" shapeId="0" xr:uid="{00000000-0006-0000-0D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7" authorId="0" shapeId="0" xr:uid="{00000000-0006-0000-0E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3" authorId="0" shapeId="0" xr:uid="{00000000-0006-0000-0E00-000002000000}">
      <text>
        <r>
          <rPr>
            <b/>
            <sz val="9"/>
            <color indexed="81"/>
            <rFont val="ＭＳ 明朝"/>
            <family val="1"/>
            <charset val="128"/>
          </rPr>
          <t>電気、ガス、給排水、換気、冷暖房、消火、排煙、
汚水処理の設備、煙突、　昇降機、避雷針等記入</t>
        </r>
      </text>
    </comment>
    <comment ref="M44" authorId="0" shapeId="0" xr:uid="{00000000-0006-0000-0E00-000003000000}">
      <text>
        <r>
          <rPr>
            <b/>
            <sz val="9"/>
            <color indexed="81"/>
            <rFont val="ＭＳ 明朝"/>
            <family val="1"/>
            <charset val="128"/>
          </rPr>
          <t>階数が6を超える場合は
第四面別紙に全ての階数
をご記入ください。</t>
        </r>
      </text>
    </comment>
    <comment ref="L56" authorId="0" shapeId="0" xr:uid="{00000000-0006-0000-0E00-000004000000}">
      <text>
        <r>
          <rPr>
            <b/>
            <sz val="9"/>
            <color indexed="81"/>
            <rFont val="ＭＳ 明朝"/>
            <family val="1"/>
            <charset val="128"/>
          </rPr>
          <t>住宅用火災警報器設置の場合は記入して下さい</t>
        </r>
      </text>
    </comment>
    <comment ref="Y56" authorId="0" shapeId="0" xr:uid="{1632A468-922F-4FF1-8D42-C52C71377EFF}">
      <text>
        <r>
          <rPr>
            <b/>
            <sz val="9"/>
            <color indexed="81"/>
            <rFont val="ＭＳ 明朝"/>
            <family val="1"/>
            <charset val="128"/>
          </rPr>
          <t>屋外直通階段が木造の場合は記入して下さい</t>
        </r>
      </text>
    </comment>
    <comment ref="L113" authorId="0" shapeId="0" xr:uid="{1B364B59-AB50-4B4D-9CE6-97C5375CFBDA}">
      <text>
        <r>
          <rPr>
            <b/>
            <sz val="9"/>
            <color indexed="81"/>
            <rFont val="ＭＳ 明朝"/>
            <family val="1"/>
            <charset val="128"/>
          </rPr>
          <t>住宅用火災警報器設置の場合は記入して下さい</t>
        </r>
      </text>
    </comment>
    <comment ref="Y113" authorId="0" shapeId="0" xr:uid="{E77A4802-C0A2-48E3-8C03-D3D70BD915E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5" authorId="0" shapeId="0" xr:uid="{00000000-0006-0000-10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L6" authorId="0" shapeId="0" xr:uid="{00000000-0006-0000-1600-000001000000}">
      <text>
        <r>
          <rPr>
            <b/>
            <sz val="9"/>
            <color indexed="81"/>
            <rFont val="ＭＳ 明朝"/>
            <family val="1"/>
            <charset val="128"/>
          </rPr>
          <t>方位の記入を忘れずにお願い致します。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B8" authorId="0" shapeId="0" xr:uid="{D172FC0C-9E48-44F2-BCAF-7D26FF613FE9}">
      <text>
        <r>
          <rPr>
            <b/>
            <sz val="10"/>
            <color indexed="10"/>
            <rFont val="ＭＳ 明朝"/>
            <family val="1"/>
            <charset val="128"/>
          </rPr>
          <t xml:space="preserve">
委任状を下記のいずれかの形で提出ください。
1. 建築主の押印された原本
2. 建築主の押印された原本の写し
3. 建築主の自署による原本
4. 建築主の自署による原本の写し
</t>
        </r>
      </text>
    </comment>
    <comment ref="Q39" authorId="0" shapeId="0" xr:uid="{28CD78C9-1E90-48C8-80AA-E0179420706F}">
      <text>
        <r>
          <rPr>
            <b/>
            <sz val="9"/>
            <color indexed="81"/>
            <rFont val="ＭＳ 明朝"/>
            <family val="1"/>
            <charset val="128"/>
          </rPr>
          <t>法人の場合、法人名、役職名、氏名を
明記してください。</t>
        </r>
      </text>
    </comment>
    <comment ref="S39" authorId="0" shapeId="0" xr:uid="{F7124930-676B-4535-996C-3C61B9516AFB}">
      <text>
        <r>
          <rPr>
            <b/>
            <sz val="9"/>
            <color indexed="81"/>
            <rFont val="ＭＳ 明朝"/>
            <family val="1"/>
            <charset val="128"/>
          </rPr>
          <t>①建築主の押印(原本又はその写し)
②建築主の自署(原本又はその写し)
が必要になります。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三宅忠</author>
  </authors>
  <commentList>
    <comment ref="AH10" authorId="0" shapeId="0" xr:uid="{3BDF11A6-284A-4B05-BC6B-4B75BF9A1877}">
      <text>
        <r>
          <rPr>
            <sz val="9"/>
            <color indexed="81"/>
            <rFont val="ＭＳ 明朝"/>
            <family val="1"/>
            <charset val="128"/>
          </rPr>
          <t>その他の場合はリストより選択、リストに無い
場合は手入力ください。</t>
        </r>
      </text>
    </comment>
    <comment ref="AG35" authorId="0" shapeId="0" xr:uid="{6FED3C15-494F-4363-9BA6-6017CCD43297}">
      <text>
        <r>
          <rPr>
            <sz val="9"/>
            <color indexed="81"/>
            <rFont val="ＭＳ 明朝"/>
            <family val="1"/>
            <charset val="128"/>
          </rPr>
          <t>フルネームでご記載ください。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9" authorId="0" shapeId="0" xr:uid="{00000000-0006-0000-1E00-000001000000}">
      <text>
        <r>
          <rPr>
            <b/>
            <sz val="9"/>
            <color indexed="81"/>
            <rFont val="ＭＳ 明朝"/>
            <family val="1"/>
            <charset val="128"/>
          </rPr>
          <t>建築主が複数の場合選択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7" authorId="0" shapeId="0" xr:uid="{00000000-0006-0000-21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3" authorId="0" shapeId="0" xr:uid="{00000000-0006-0000-2100-000002000000}">
      <text>
        <r>
          <rPr>
            <b/>
            <sz val="9"/>
            <color indexed="81"/>
            <rFont val="ＭＳ 明朝"/>
            <family val="1"/>
            <charset val="128"/>
          </rPr>
          <t>電気、ガス、給排水、換気、冷暖房、消火、排煙、
汚水処理の設備、煙突、　昇降機、避雷針等記入</t>
        </r>
      </text>
    </comment>
    <comment ref="M44" authorId="0" shapeId="0" xr:uid="{00000000-0006-0000-2100-000003000000}">
      <text>
        <r>
          <rPr>
            <b/>
            <sz val="9"/>
            <color indexed="81"/>
            <rFont val="ＭＳ 明朝"/>
            <family val="1"/>
            <charset val="128"/>
          </rPr>
          <t>階数が6を超える場合は
第四面別紙に全ての階数
をご記入ください。</t>
        </r>
      </text>
    </comment>
    <comment ref="L56" authorId="0" shapeId="0" xr:uid="{00000000-0006-0000-2100-000004000000}">
      <text>
        <r>
          <rPr>
            <b/>
            <sz val="9"/>
            <color indexed="81"/>
            <rFont val="ＭＳ 明朝"/>
            <family val="1"/>
            <charset val="128"/>
          </rPr>
          <t>住宅用火災警報器設置の場合は記入して下さい</t>
        </r>
      </text>
    </comment>
    <comment ref="Y56" authorId="0" shapeId="0" xr:uid="{686AECD3-50DE-47A6-A790-D438747DF683}">
      <text>
        <r>
          <rPr>
            <b/>
            <sz val="9"/>
            <color indexed="81"/>
            <rFont val="ＭＳ 明朝"/>
            <family val="1"/>
            <charset val="128"/>
          </rPr>
          <t>屋外直通階段が木造の場合は記入して下さい</t>
        </r>
      </text>
    </comment>
    <comment ref="L114" authorId="0" shapeId="0" xr:uid="{025ACC56-2670-4EE3-905F-6542798452F4}">
      <text>
        <r>
          <rPr>
            <b/>
            <sz val="9"/>
            <color indexed="81"/>
            <rFont val="ＭＳ 明朝"/>
            <family val="1"/>
            <charset val="128"/>
          </rPr>
          <t>住宅用火災警報器設置の場合は記入して下さい</t>
        </r>
      </text>
    </comment>
    <comment ref="Y114" authorId="0" shapeId="0" xr:uid="{8905832E-417C-4F18-89D2-A890F5734FEE}">
      <text>
        <r>
          <rPr>
            <b/>
            <sz val="9"/>
            <color indexed="81"/>
            <rFont val="ＭＳ 明朝"/>
            <family val="1"/>
            <charset val="128"/>
          </rPr>
          <t>屋外直通階段が木造の場合は記入して下さい</t>
        </r>
      </text>
    </comment>
  </commentList>
</comments>
</file>

<file path=xl/sharedStrings.xml><?xml version="1.0" encoding="utf-8"?>
<sst xmlns="http://schemas.openxmlformats.org/spreadsheetml/2006/main" count="11763" uniqueCount="2370">
  <si>
    <t>第二号様式（第一条の三、第三条、第三条の三 関係）（Ａ４）</t>
    <phoneticPr fontId="2"/>
  </si>
  <si>
    <t>確認申請書（建築物）</t>
    <phoneticPr fontId="2"/>
  </si>
  <si>
    <t>（第一面）</t>
    <phoneticPr fontId="2"/>
  </si>
  <si>
    <t>　建築基準法第６条第１項又は第６条の２第１項の規定による確認を申請します。この申請書及び添付図書に記載の事項は、事実に相違ありません。</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</si>
  <si>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</si>
  <si>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</si>
  <si>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</si>
  <si>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</si>
  <si>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</si>
  <si>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</si>
  <si>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</si>
  <si>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</si>
  <si>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</si>
  <si>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</si>
  <si>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</si>
  <si>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</si>
  <si>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</si>
  <si>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</si>
  <si>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</si>
  <si>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</si>
  <si>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</si>
  <si>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</si>
  <si>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</si>
  <si>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</si>
  <si>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</si>
  <si>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</si>
  <si>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</si>
  <si>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</si>
  <si>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</si>
  <si>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</si>
  <si>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</si>
  <si>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</si>
  <si>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</si>
  <si>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</si>
  <si>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</si>
  <si>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</si>
  <si>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</si>
  <si>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</si>
  <si>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</si>
  <si>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</si>
  <si>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</si>
  <si>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</si>
  <si>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</si>
  <si>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</si>
  <si>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</si>
  <si>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</si>
  <si>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</si>
  <si>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</si>
  <si>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</si>
  <si>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</si>
  <si>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</si>
  <si>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</si>
  <si>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</si>
  <si>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</si>
  <si>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</si>
  <si>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</si>
  <si>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</si>
  <si>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</si>
  <si>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</si>
  <si>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</si>
  <si>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</si>
  <si>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</si>
  <si>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</si>
  <si>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</si>
  <si>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</si>
  <si>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</si>
  <si>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</si>
  <si>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</si>
  <si>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</si>
  <si>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</si>
  <si>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</si>
  <si>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</si>
  <si>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</si>
  <si>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</si>
  <si>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</si>
  <si>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</si>
  <si>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</si>
  <si>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</si>
  <si>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</si>
  <si>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</si>
  <si>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</si>
  <si>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</si>
  <si>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</si>
  <si>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</si>
  <si>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</si>
  <si>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</si>
  <si>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</si>
  <si>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</si>
  <si>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</si>
  <si>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</si>
  <si>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</si>
  <si>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</si>
  <si>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</si>
  <si>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</si>
  <si>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</si>
  <si>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</si>
  <si>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</si>
  <si>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</si>
  <si>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</si>
  <si>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</si>
  <si>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</si>
  <si>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</si>
  <si>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</si>
  <si>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</si>
  <si>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</si>
  <si>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</si>
  <si>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</si>
  <si>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</si>
  <si>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</si>
  <si>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</si>
  <si>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</si>
  <si>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</si>
  <si>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</si>
  <si>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</si>
  <si>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</si>
  <si>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</si>
  <si>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</si>
  <si>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</si>
  <si>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</si>
  <si>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</si>
  <si>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</si>
  <si>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</si>
  <si>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</si>
  <si>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</si>
  <si>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</si>
  <si>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</si>
  <si>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</si>
  <si>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</si>
  <si>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</si>
  <si>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</si>
  <si>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</si>
  <si>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</si>
  <si>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</si>
  <si>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</si>
  <si>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</si>
  <si>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</si>
  <si>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</si>
  <si>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二．</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</si>
  <si>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</si>
  <si>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</si>
  <si>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</si>
  <si>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</si>
  <si>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</si>
  <si>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</si>
  <si>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</si>
  <si>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</si>
  <si>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</si>
  <si>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</si>
  <si>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</si>
  <si>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</si>
  <si>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</si>
  <si>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</si>
  <si>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</si>
  <si>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</si>
  <si>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</si>
  <si>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</si>
  <si>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</si>
  <si>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</si>
  <si>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</si>
  <si>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</si>
  <si>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</si>
  <si>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</si>
  <si>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</si>
  <si>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</si>
  <si>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</si>
  <si>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</si>
  <si>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</si>
  <si>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</si>
  <si>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</si>
  <si>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</si>
  <si>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</si>
  <si>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</si>
  <si>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</si>
  <si>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</si>
  <si>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</si>
  <si>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</si>
  <si>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</si>
  <si>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</si>
  <si>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</si>
  <si>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</si>
  <si>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</si>
  <si>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</si>
  <si>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</si>
  <si>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</si>
  <si>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</si>
  <si>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</si>
  <si>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</si>
  <si>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</si>
  <si>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</si>
  <si>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</si>
  <si>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</si>
  <si>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</si>
  <si>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</si>
  <si>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</si>
  <si>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</si>
  <si>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</si>
  <si>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</si>
  <si>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</si>
  <si>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</si>
  <si>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</si>
  <si>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</si>
  <si>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</si>
  <si>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</si>
  <si>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</si>
  <si>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</si>
  <si>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</si>
  <si>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</si>
  <si>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</si>
  <si>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</si>
  <si>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地区計画による</t>
  </si>
  <si>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</si>
  <si>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</si>
  <si>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</si>
  <si>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</si>
  <si>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</si>
  <si>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</si>
  <si>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</si>
  <si>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</si>
  <si>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</si>
  <si>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</si>
  <si>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</si>
  <si>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</si>
  <si>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</si>
  <si>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</si>
  <si>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</si>
  <si>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</si>
  <si>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</si>
  <si>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</si>
  <si>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</si>
  <si>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</si>
  <si>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</si>
  <si>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</si>
  <si>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</si>
  <si>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</si>
  <si>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</si>
  <si>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</si>
  <si>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</si>
  <si>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</si>
  <si>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</si>
  <si>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</si>
  <si>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</si>
  <si>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</si>
  <si>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</si>
  <si>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</si>
  <si>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</si>
  <si>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</si>
  <si>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</si>
  <si>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</si>
  <si>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</si>
  <si>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</si>
  <si>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</si>
  <si>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</si>
  <si>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</si>
  <si>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</si>
  <si>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</si>
  <si>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</si>
  <si>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</si>
  <si>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</si>
  <si>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</si>
  <si>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</si>
  <si>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</si>
  <si>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</si>
  <si>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</si>
  <si>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</si>
  <si>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</si>
  <si>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</si>
  <si>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</si>
  <si>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</si>
  <si>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</si>
  <si>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</si>
  <si>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</si>
  <si>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</si>
  <si>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</si>
  <si>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</si>
  <si>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</si>
  <si>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</si>
  <si>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</si>
  <si>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</si>
  <si>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</si>
  <si>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</si>
  <si>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</si>
  <si>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</si>
  <si>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</si>
  <si>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</si>
  <si>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</si>
  <si>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</si>
  <si>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</si>
  <si>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</si>
  <si>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</si>
  <si>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</si>
  <si>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</si>
  <si>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</si>
  <si>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</si>
  <si>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</si>
  <si>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</si>
  <si>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</si>
  <si>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</si>
  <si>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</si>
  <si>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</si>
  <si>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</si>
  <si>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</si>
  <si>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</si>
  <si>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</si>
  <si>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</si>
  <si>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</si>
  <si>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</si>
  <si>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</si>
  <si>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</si>
  <si>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</si>
  <si>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</si>
  <si>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</si>
  <si>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</si>
  <si>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</si>
  <si>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</si>
  <si>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</si>
  <si>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</si>
  <si>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</si>
  <si>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</si>
  <si>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</si>
  <si>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</si>
  <si>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</si>
  <si>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</si>
  <si>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</si>
  <si>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</si>
  <si>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</si>
  <si>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</si>
  <si>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</si>
  <si>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</si>
  <si>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</si>
  <si>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</si>
  <si>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</si>
  <si>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</si>
  <si>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</si>
  <si>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</si>
  <si>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</si>
  <si>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</si>
  <si>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</si>
  <si>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</si>
  <si>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</si>
  <si>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</si>
  <si>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</si>
  <si>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</si>
  <si>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</si>
  <si>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</si>
  <si>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</si>
  <si>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</si>
  <si>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</si>
  <si>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</si>
  <si>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</si>
  <si>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</si>
  <si>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</si>
  <si>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</si>
  <si>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</si>
  <si>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</si>
  <si>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</si>
  <si>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</si>
  <si>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</si>
  <si>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</si>
  <si>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</si>
  <si>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</si>
  <si>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</si>
  <si>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</si>
  <si>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</si>
  <si>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</si>
  <si>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</si>
  <si>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</si>
  <si>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</si>
  <si>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</si>
  <si>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</si>
  <si>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</si>
  <si>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</si>
  <si>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</si>
  <si>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</si>
  <si>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</si>
  <si>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</si>
  <si>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</si>
  <si>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</si>
  <si>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</si>
  <si>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</si>
  <si>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</si>
  <si>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</si>
  <si>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</si>
  <si>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</si>
  <si>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</si>
  <si>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</si>
  <si>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</si>
  <si>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</si>
  <si>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</si>
  <si>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</si>
  <si>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</si>
  <si>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</si>
  <si>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</si>
  <si>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</si>
  <si>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</si>
  <si>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</si>
  <si>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</si>
  <si>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</si>
  <si>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</si>
  <si>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</si>
  <si>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</si>
  <si>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</si>
  <si>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</si>
  <si>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</si>
  <si>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</si>
  <si>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</si>
  <si>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</si>
  <si>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</si>
  <si>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</si>
  <si>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</si>
  <si>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</si>
  <si>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</si>
  <si>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</si>
  <si>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</si>
  <si>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</si>
  <si>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</si>
  <si>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</si>
  <si>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</si>
  <si>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</si>
  <si>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</si>
  <si>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</si>
  <si>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</si>
  <si>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</si>
  <si>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</si>
  <si>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</si>
  <si>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</si>
  <si>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</si>
  <si>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</si>
  <si>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</si>
  <si>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</si>
  <si>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</si>
  <si>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</si>
  <si>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</si>
  <si>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</si>
  <si>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</si>
  <si>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</si>
  <si>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</si>
  <si>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</si>
  <si>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</si>
  <si>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</si>
  <si>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</si>
  <si>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</si>
  <si>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</si>
  <si>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</si>
  <si>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</si>
  <si>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</si>
  <si>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</si>
  <si>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</si>
  <si>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</si>
  <si>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</si>
  <si>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</si>
  <si>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</si>
  <si>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</si>
  <si>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</si>
  <si>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</si>
  <si>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</si>
  <si>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</si>
  <si>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</si>
  <si>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</si>
  <si>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</si>
  <si>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</si>
  <si>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</si>
  <si>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</si>
  <si>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</si>
  <si>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</si>
  <si>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</si>
  <si>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</si>
  <si>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</si>
  <si>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</si>
  <si>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</si>
  <si>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</si>
  <si>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</si>
  <si>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</si>
  <si>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</si>
  <si>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</si>
  <si>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</si>
  <si>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</si>
  <si>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</si>
  <si>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</si>
  <si>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</si>
  <si>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</si>
  <si>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</si>
  <si>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</si>
  <si>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</si>
  <si>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</si>
  <si>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</si>
  <si>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</si>
  <si>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</si>
  <si>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</si>
  <si>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</si>
  <si>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</si>
  <si>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</si>
  <si>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</si>
  <si>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</si>
  <si>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</si>
  <si>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</si>
  <si>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</si>
  <si>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</si>
  <si>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</si>
  <si>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</si>
  <si>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</si>
  <si>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</si>
  <si>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</si>
  <si>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</si>
  <si>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</si>
  <si>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</si>
  <si>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</si>
  <si>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</si>
  <si>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</si>
  <si>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</si>
  <si>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</si>
  <si>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</si>
  <si>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</si>
  <si>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</si>
  <si>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</si>
  <si>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</si>
  <si>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</si>
  <si>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</si>
  <si>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</si>
  <si>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</si>
  <si>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</si>
  <si>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</si>
  <si>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</si>
  <si>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</si>
  <si>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</si>
  <si>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敷地面積の合計</t>
  </si>
  <si>
    <t>ヘ．</t>
  </si>
  <si>
    <t>チ．</t>
  </si>
  <si>
    <t>【８．主要用途】</t>
    <phoneticPr fontId="20"/>
  </si>
  <si>
    <t>（区分</t>
    <phoneticPr fontId="20"/>
  </si>
  <si>
    <t>（</t>
    <phoneticPr fontId="20"/>
  </si>
  <si>
    <t>（区分</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</si>
  <si>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</si>
  <si>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</si>
  <si>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</si>
  <si>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</si>
  <si>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</si>
  <si>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</si>
  <si>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</si>
  <si>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</si>
  <si>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申請部分</t>
    <phoneticPr fontId="20"/>
  </si>
  <si>
    <t>申請以外の部分</t>
    <rPh sb="2" eb="4">
      <t>イガイ</t>
    </rPh>
    <phoneticPr fontId="20"/>
  </si>
  <si>
    <t>合計</t>
  </si>
  <si>
    <t>合計</t>
    <rPh sb="0" eb="2">
      <t>ゴウケイ</t>
    </rPh>
    <phoneticPr fontId="20"/>
  </si>
  <si>
    <t>建築物全体</t>
  </si>
  <si>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</si>
  <si>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</si>
  <si>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</si>
  <si>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</si>
  <si>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</si>
  <si>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</si>
  <si>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</si>
  <si>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</si>
  <si>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</si>
  <si>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</si>
  <si>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</si>
  <si>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延べ面積</t>
  </si>
  <si>
    <t>申請に係る建築物の数</t>
  </si>
  <si>
    <t>同一敷地内の他の建築物の数</t>
  </si>
  <si>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</si>
  <si>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</si>
  <si>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</si>
  <si>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</si>
  <si>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</si>
  <si>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</si>
  <si>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</si>
  <si>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</si>
  <si>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</si>
  <si>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</si>
  <si>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有</t>
    <rPh sb="0" eb="1">
      <t>ア</t>
    </rPh>
    <phoneticPr fontId="20"/>
  </si>
  <si>
    <t>無</t>
    <rPh sb="0" eb="1">
      <t>ナ</t>
    </rPh>
    <phoneticPr fontId="20"/>
  </si>
  <si>
    <t>】</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</si>
  <si>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</si>
  <si>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</si>
  <si>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</si>
  <si>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</si>
  <si>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</si>
  <si>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建築物別概要</t>
    <phoneticPr fontId="20"/>
  </si>
  <si>
    <t>【１．番号】</t>
  </si>
  <si>
    <t>【１．番号】</t>
    <phoneticPr fontId="20"/>
  </si>
  <si>
    <t>【２．用途】</t>
    <phoneticPr fontId="20"/>
  </si>
  <si>
    <t>【３．工事種別】</t>
    <phoneticPr fontId="20"/>
  </si>
  <si>
    <t>【４．構造】</t>
    <phoneticPr fontId="20"/>
  </si>
  <si>
    <t>耐火建築物</t>
  </si>
  <si>
    <t>地階を除く階数</t>
  </si>
  <si>
    <t>地階の階数</t>
  </si>
  <si>
    <t>昇降機塔等の階の数</t>
  </si>
  <si>
    <t>地階の倉庫等の階の数</t>
  </si>
  <si>
    <t>最高の軒の高さ</t>
  </si>
  <si>
    <t>建築基準法第6条の3第1項ただし書又は法第18条第4項ただし書の規定による審査の特例の適用の有無</t>
    <phoneticPr fontId="20"/>
  </si>
  <si>
    <t>建築基準法第6条の4第1項の規定による確認の特例の適用の有無</t>
    <phoneticPr fontId="20"/>
  </si>
  <si>
    <t>建築基準法施行令第10条各号に掲げる建築物の区分</t>
  </si>
  <si>
    <t>認定型式の認定番号</t>
  </si>
  <si>
    <t>適合する一連の規定の区分</t>
  </si>
  <si>
    <t>号</t>
    <rPh sb="0" eb="1">
      <t>ゴウ</t>
    </rPh>
    <phoneticPr fontId="20"/>
  </si>
  <si>
    <t>計算式</t>
    <rPh sb="0" eb="2">
      <t>ケイサン</t>
    </rPh>
    <rPh sb="2" eb="3">
      <t>シキ</t>
    </rPh>
    <phoneticPr fontId="20"/>
  </si>
  <si>
    <t>建築基準法施行令第136条の2の11第1号ロ</t>
    <phoneticPr fontId="20"/>
  </si>
  <si>
    <t>建築基準法施行令第136条の2の11第1号イ</t>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</si>
  <si>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</si>
  <si>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</si>
  <si>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</si>
  <si>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</si>
  <si>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</si>
  <si>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</si>
  <si>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</si>
  <si>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</si>
  <si>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</si>
  <si>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</si>
  <si>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</si>
  <si>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</si>
  <si>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</si>
  <si>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</si>
  <si>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</si>
  <si>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</si>
  <si>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</si>
  <si>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</si>
  <si>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</si>
  <si>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</si>
  <si>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</si>
  <si>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</si>
  <si>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</si>
  <si>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</si>
  <si>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</si>
  <si>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</si>
  <si>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</si>
  <si>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</si>
  <si>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</si>
  <si>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</si>
  <si>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</si>
  <si>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</si>
  <si>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</si>
  <si>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</si>
  <si>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</si>
  <si>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</si>
  <si>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</si>
  <si>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</si>
  <si>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</si>
  <si>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</si>
  <si>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</si>
  <si>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</si>
  <si>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</si>
  <si>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</si>
  <si>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</si>
  <si>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</si>
  <si>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</si>
  <si>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</si>
  <si>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</si>
  <si>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</si>
  <si>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</si>
  <si>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</si>
  <si>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</si>
  <si>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</si>
  <si>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</si>
  <si>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</si>
  <si>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</si>
  <si>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</si>
  <si>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</si>
  <si>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</si>
  <si>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</si>
  <si>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</si>
  <si>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</si>
  <si>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</si>
  <si>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</si>
  <si>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</si>
  <si>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</si>
  <si>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</si>
  <si>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</si>
  <si>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</si>
  <si>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</si>
  <si>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</si>
  <si>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</si>
  <si>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</si>
  <si>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</si>
  <si>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</si>
  <si>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</si>
  <si>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</si>
  <si>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</si>
  <si>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</si>
  <si>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</si>
  <si>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建築物又は建築物部分の用途の区分</t>
    <phoneticPr fontId="21"/>
  </si>
  <si>
    <t>用途を示す記号</t>
    <phoneticPr fontId="21"/>
  </si>
  <si>
    <t>類するもの又はカラオケボックスその他これに類するもの</t>
    <phoneticPr fontId="21"/>
  </si>
  <si>
    <t>理髪店、美容院、クリーニング取次店、質屋、貸衣装屋、貸本屋その他これらに類する</t>
    <phoneticPr fontId="21"/>
  </si>
  <si>
    <t>サービス業を営む店舗、洋服店、畳屋、建具屋、自転車店、家庭電気器具店その他これらに</t>
    <phoneticPr fontId="21"/>
  </si>
  <si>
    <t>類するサービス業を営む店舗で作業場の床面積の合計が50平方メートル以内のもの（原動機</t>
    <phoneticPr fontId="21"/>
  </si>
  <si>
    <t>自家販売のために食品製造業を営むパン屋、米屋、豆腐屋、菓子屋その他これらに類するもの</t>
    <phoneticPr fontId="21"/>
  </si>
  <si>
    <t>銀行の支店、損害保険代理店、宅地建物取引業を営む店舗その他これらに類するサービス業</t>
    <phoneticPr fontId="21"/>
  </si>
  <si>
    <t>を営む店舗</t>
    <phoneticPr fontId="21"/>
  </si>
  <si>
    <t>個室付浴場に係る公衆浴場、ヌードスタジオ、のぞき劇場、ストリップ劇場、専ら異性を</t>
    <phoneticPr fontId="21"/>
  </si>
  <si>
    <t>同伴する客の休憩の用に供する施設、専ら性的好奇心をそそる写真その他の物品の販売を</t>
    <phoneticPr fontId="21"/>
  </si>
  <si>
    <t>目的とする店舗その他これらに類するもの</t>
    <phoneticPr fontId="21"/>
  </si>
  <si>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</si>
  <si>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</si>
  <si>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</si>
  <si>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</si>
  <si>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</si>
  <si>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</si>
  <si>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</si>
  <si>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</si>
  <si>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</si>
  <si>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</si>
  <si>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</si>
  <si>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（Ａ４)</t>
    <phoneticPr fontId="2"/>
  </si>
  <si>
    <t>※受付欄</t>
    <rPh sb="1" eb="3">
      <t>ウケツケ</t>
    </rPh>
    <rPh sb="3" eb="4">
      <t>ラン</t>
    </rPh>
    <phoneticPr fontId="2"/>
  </si>
  <si>
    <t>日本タリアセン株式会社</t>
    <rPh sb="0" eb="2">
      <t>ニホン</t>
    </rPh>
    <rPh sb="7" eb="11">
      <t>カブシキガイシャ</t>
    </rPh>
    <phoneticPr fontId="2"/>
  </si>
  <si>
    <t>※確認済証番号</t>
    <rPh sb="1" eb="3">
      <t>カクニン</t>
    </rPh>
    <rPh sb="3" eb="5">
      <t>スミショウ</t>
    </rPh>
    <rPh sb="5" eb="7">
      <t>バンゴウ</t>
    </rPh>
    <phoneticPr fontId="2"/>
  </si>
  <si>
    <t>第JTC　　　　　　　　　　 号</t>
    <rPh sb="15" eb="16">
      <t>ゴウ</t>
    </rPh>
    <phoneticPr fontId="2"/>
  </si>
  <si>
    <t>建築計画概要書（第一面）</t>
    <phoneticPr fontId="2"/>
  </si>
  <si>
    <t>建築主等の概要</t>
    <phoneticPr fontId="2"/>
  </si>
  <si>
    <t>【１．建築主】</t>
    <phoneticPr fontId="2"/>
  </si>
  <si>
    <t>【２．代理者】</t>
    <phoneticPr fontId="2"/>
  </si>
  <si>
    <t>建築士</t>
    <phoneticPr fontId="2"/>
  </si>
  <si>
    <t>登録 第</t>
    <phoneticPr fontId="2"/>
  </si>
  <si>
    <t>知事登録 第</t>
    <phoneticPr fontId="2"/>
  </si>
  <si>
    <t>【３．設計者】</t>
    <phoneticPr fontId="2"/>
  </si>
  <si>
    <t>（代表となる設計者）</t>
    <phoneticPr fontId="2"/>
  </si>
  <si>
    <t>建築士</t>
    <phoneticPr fontId="2"/>
  </si>
  <si>
    <t>知事登録 第</t>
    <phoneticPr fontId="2"/>
  </si>
  <si>
    <t>（その他の設計者）</t>
    <phoneticPr fontId="2"/>
  </si>
  <si>
    <t>（構造設計一級建築士又は設備設計一級建築士である旨の表示をした者）</t>
    <phoneticPr fontId="2"/>
  </si>
  <si>
    <t>上記の設計者のうち、</t>
    <phoneticPr fontId="2"/>
  </si>
  <si>
    <t>建築士法第２０条の２第１項の表示をした者</t>
    <phoneticPr fontId="2"/>
  </si>
  <si>
    <t>構造設計一級建築士交付第</t>
    <phoneticPr fontId="2"/>
  </si>
  <si>
    <t>建築士法第２０条の２第３項の表示をした者</t>
    <phoneticPr fontId="2"/>
  </si>
  <si>
    <t>構造設計一級建築士交付第</t>
    <phoneticPr fontId="2"/>
  </si>
  <si>
    <t>建築士法第２０条の３第１項の表示をした者</t>
    <phoneticPr fontId="2"/>
  </si>
  <si>
    <t>設備設計一級建築士交付第</t>
    <rPh sb="0" eb="2">
      <t>セツビ</t>
    </rPh>
    <phoneticPr fontId="2"/>
  </si>
  <si>
    <t>建築士法第２０条の３第３項の表示をした者</t>
    <phoneticPr fontId="2"/>
  </si>
  <si>
    <t>【４．建築設備の設計に関し意見を聴いた者】</t>
    <phoneticPr fontId="2"/>
  </si>
  <si>
    <t>（代表となる建築設備の設計に関し意見を聴いた者）</t>
    <phoneticPr fontId="2"/>
  </si>
  <si>
    <t>勤務先</t>
    <rPh sb="0" eb="3">
      <t>キンムサキ</t>
    </rPh>
    <phoneticPr fontId="2"/>
  </si>
  <si>
    <t>登録番号</t>
    <rPh sb="0" eb="2">
      <t>トウロク</t>
    </rPh>
    <phoneticPr fontId="2"/>
  </si>
  <si>
    <t>意見を聴いた設計図書</t>
    <phoneticPr fontId="2"/>
  </si>
  <si>
    <t>(その他の建築設備の設計に関し意見を聴いた者）</t>
    <phoneticPr fontId="2"/>
  </si>
  <si>
    <t>意見を聴いた設計図書</t>
    <phoneticPr fontId="2"/>
  </si>
  <si>
    <t>【５．工事監理者】</t>
    <phoneticPr fontId="2"/>
  </si>
  <si>
    <t>（代表となる工事監理者）</t>
    <phoneticPr fontId="2"/>
  </si>
  <si>
    <t>建築士</t>
    <phoneticPr fontId="2"/>
  </si>
  <si>
    <t>登録 第</t>
    <phoneticPr fontId="2"/>
  </si>
  <si>
    <t>工事と照合する設計図書</t>
    <phoneticPr fontId="2"/>
  </si>
  <si>
    <t>（その他の工事監理者）</t>
    <phoneticPr fontId="2"/>
  </si>
  <si>
    <t>【６．工事施工者】</t>
    <phoneticPr fontId="2"/>
  </si>
  <si>
    <t>営業所名</t>
    <phoneticPr fontId="2"/>
  </si>
  <si>
    <t>建設業の許可</t>
    <phoneticPr fontId="2"/>
  </si>
  <si>
    <t>第</t>
    <phoneticPr fontId="2"/>
  </si>
  <si>
    <t>【７．構造計算適合性判定の申請】</t>
    <phoneticPr fontId="2"/>
  </si>
  <si>
    <t>申請済</t>
    <phoneticPr fontId="2"/>
  </si>
  <si>
    <t>未申請</t>
    <phoneticPr fontId="2"/>
  </si>
  <si>
    <t>申請不要</t>
    <phoneticPr fontId="2"/>
  </si>
  <si>
    <t>【８．建築物エネルギー消費性能確保計画の提出】</t>
    <phoneticPr fontId="2"/>
  </si>
  <si>
    <t>提出済</t>
    <rPh sb="0" eb="2">
      <t>テイシュツ</t>
    </rPh>
    <phoneticPr fontId="2"/>
  </si>
  <si>
    <t>未提出</t>
    <rPh sb="1" eb="3">
      <t>テイシュツ</t>
    </rPh>
    <phoneticPr fontId="2"/>
  </si>
  <si>
    <t>提出不要</t>
    <rPh sb="0" eb="2">
      <t>テイシュツ</t>
    </rPh>
    <phoneticPr fontId="2"/>
  </si>
  <si>
    <t>【７．備考】</t>
    <phoneticPr fontId="2"/>
  </si>
  <si>
    <t>新築工事</t>
    <phoneticPr fontId="2"/>
  </si>
  <si>
    <t>建築計画概要書（第一面）別紙</t>
    <rPh sb="12" eb="14">
      <t>ベッシ</t>
    </rPh>
    <phoneticPr fontId="2"/>
  </si>
  <si>
    <t>別紙　建築主追加様式</t>
    <phoneticPr fontId="2"/>
  </si>
  <si>
    <t>【１．建築主】</t>
    <phoneticPr fontId="2"/>
  </si>
  <si>
    <t>建築計画概要書（第二面）</t>
    <phoneticPr fontId="2"/>
  </si>
  <si>
    <t>建築物及びその敷地に関する事項</t>
    <phoneticPr fontId="2"/>
  </si>
  <si>
    <t>【１．地名地番】</t>
    <phoneticPr fontId="2"/>
  </si>
  <si>
    <t>【２．住居表示】</t>
    <phoneticPr fontId="2"/>
  </si>
  <si>
    <t>【３．都市計画区域及び準都市計画区域の内外の別等】</t>
    <phoneticPr fontId="2"/>
  </si>
  <si>
    <t>都市計画区域内</t>
    <phoneticPr fontId="2"/>
  </si>
  <si>
    <t>市街化区域</t>
    <phoneticPr fontId="2"/>
  </si>
  <si>
    <t>市街化調整区域</t>
    <phoneticPr fontId="2"/>
  </si>
  <si>
    <t>区域区分非設定</t>
    <phoneticPr fontId="2"/>
  </si>
  <si>
    <t>準都市計画区域内</t>
    <phoneticPr fontId="2"/>
  </si>
  <si>
    <t>都市計画区域及び準都市計画区域外</t>
    <phoneticPr fontId="2"/>
  </si>
  <si>
    <t>【４．防火地域】</t>
    <phoneticPr fontId="2"/>
  </si>
  <si>
    <t>防火地域</t>
    <phoneticPr fontId="2"/>
  </si>
  <si>
    <t>準防火地域</t>
    <phoneticPr fontId="2"/>
  </si>
  <si>
    <t>指定なし</t>
    <phoneticPr fontId="2"/>
  </si>
  <si>
    <t>【５．その他の区域、地域、地区又は街区】</t>
    <phoneticPr fontId="2"/>
  </si>
  <si>
    <t>【６．道路】</t>
    <phoneticPr fontId="2"/>
  </si>
  <si>
    <t>幅員</t>
    <rPh sb="0" eb="2">
      <t>フクイン</t>
    </rPh>
    <phoneticPr fontId="2"/>
  </si>
  <si>
    <t>ｍ</t>
    <phoneticPr fontId="2"/>
  </si>
  <si>
    <t>敷地と接している部分の長さ</t>
    <phoneticPr fontId="2"/>
  </si>
  <si>
    <t>【７．敷地面積】</t>
    <phoneticPr fontId="2"/>
  </si>
  <si>
    <t>敷地面積</t>
    <phoneticPr fontId="2"/>
  </si>
  <si>
    <t>）</t>
    <phoneticPr fontId="2"/>
  </si>
  <si>
    <t>用途地域等</t>
    <phoneticPr fontId="2"/>
  </si>
  <si>
    <t>建築基準法第52条第1項及び第2項の規定による建築物の容積率　】</t>
    <phoneticPr fontId="2"/>
  </si>
  <si>
    <t>建築基準法第53条第1項の規定による建築物の建蔽率　】</t>
    <phoneticPr fontId="2"/>
  </si>
  <si>
    <t>敷地に建築可能な延べ面積を敷地面積で除した数値　】</t>
    <phoneticPr fontId="2"/>
  </si>
  <si>
    <t>敷地に建築可能な建築面積を敷地面積で除した数値　】</t>
    <phoneticPr fontId="2"/>
  </si>
  <si>
    <t>【８．主要用途】</t>
    <phoneticPr fontId="2"/>
  </si>
  <si>
    <t>（区分</t>
    <phoneticPr fontId="2"/>
  </si>
  <si>
    <t>（</t>
    <phoneticPr fontId="2"/>
  </si>
  <si>
    <t>（区分</t>
    <phoneticPr fontId="2"/>
  </si>
  <si>
    <t>【９．工事種別】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</si>
  <si>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</si>
  <si>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</si>
  <si>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</si>
  <si>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</si>
  <si>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</si>
  <si>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</si>
  <si>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</si>
  <si>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【１０．建築面積】</t>
    <phoneticPr fontId="2"/>
  </si>
  <si>
    <t>申請部分</t>
    <phoneticPr fontId="2"/>
  </si>
  <si>
    <t>申請以外の部分</t>
    <rPh sb="2" eb="4">
      <t>イガイ</t>
    </rPh>
    <phoneticPr fontId="2"/>
  </si>
  <si>
    <t>合計</t>
    <rPh sb="0" eb="2">
      <t>ゴウケイ</t>
    </rPh>
    <phoneticPr fontId="2"/>
  </si>
  <si>
    <t>建蔽率</t>
    <phoneticPr fontId="2"/>
  </si>
  <si>
    <t>【１１．延べ面積】</t>
    <phoneticPr fontId="2"/>
  </si>
  <si>
    <t>申請部分</t>
    <phoneticPr fontId="2"/>
  </si>
  <si>
    <t>）</t>
    <phoneticPr fontId="2"/>
  </si>
  <si>
    <t>住宅の部分</t>
    <phoneticPr fontId="2"/>
  </si>
  <si>
    <t>】</t>
    <phoneticPr fontId="2"/>
  </si>
  <si>
    <t>【１２．建築物の数】</t>
    <phoneticPr fontId="2"/>
  </si>
  <si>
    <t>【１３．建築物の高さ等】</t>
    <phoneticPr fontId="2"/>
  </si>
  <si>
    <t>申請に係る部分</t>
    <rPh sb="3" eb="4">
      <t>カカ</t>
    </rPh>
    <phoneticPr fontId="2"/>
  </si>
  <si>
    <t>他の建築物</t>
    <rPh sb="0" eb="1">
      <t>ホカ</t>
    </rPh>
    <rPh sb="2" eb="5">
      <t>ケンチクブツ</t>
    </rPh>
    <phoneticPr fontId="2"/>
  </si>
  <si>
    <t>地上</t>
    <rPh sb="0" eb="2">
      <t>チジョウ</t>
    </rPh>
    <phoneticPr fontId="2"/>
  </si>
  <si>
    <t>階</t>
    <rPh sb="0" eb="1">
      <t>カイ</t>
    </rPh>
    <phoneticPr fontId="2"/>
  </si>
  <si>
    <t>）</t>
    <phoneticPr fontId="2"/>
  </si>
  <si>
    <t>地下</t>
    <rPh sb="0" eb="2">
      <t>チカ</t>
    </rPh>
    <phoneticPr fontId="2"/>
  </si>
  <si>
    <t>造</t>
    <rPh sb="0" eb="1">
      <t>ゾウ</t>
    </rPh>
    <phoneticPr fontId="2"/>
  </si>
  <si>
    <t>一部</t>
    <rPh sb="0" eb="2">
      <t>イチブ</t>
    </rPh>
    <phoneticPr fontId="2"/>
  </si>
  <si>
    <t>建築基準法第56条第7項の規定による特例の適用の有無　】</t>
    <phoneticPr fontId="2"/>
  </si>
  <si>
    <t>有</t>
    <rPh sb="0" eb="1">
      <t>ア</t>
    </rPh>
    <phoneticPr fontId="2"/>
  </si>
  <si>
    <t>無</t>
    <rPh sb="0" eb="1">
      <t>ナ</t>
    </rPh>
    <phoneticPr fontId="2"/>
  </si>
  <si>
    <t>適用があるときは、特例の区分</t>
    <phoneticPr fontId="2"/>
  </si>
  <si>
    <t>道路高さ制限不適用</t>
    <phoneticPr fontId="2"/>
  </si>
  <si>
    <t>隣地高さ制限不適用</t>
    <phoneticPr fontId="2"/>
  </si>
  <si>
    <t>北側高さ制限不適用</t>
    <phoneticPr fontId="2"/>
  </si>
  <si>
    <t>【１４．許可・認定等】</t>
    <phoneticPr fontId="2"/>
  </si>
  <si>
    <t>【１５．工事着手予定年月日】</t>
    <phoneticPr fontId="2"/>
  </si>
  <si>
    <t>日</t>
    <phoneticPr fontId="2"/>
  </si>
  <si>
    <t>【１６．工事完了予定年月日】</t>
    <phoneticPr fontId="2"/>
  </si>
  <si>
    <t>【１７．特定工程工事終了予定年月日】</t>
    <phoneticPr fontId="2"/>
  </si>
  <si>
    <t>第</t>
    <rPh sb="0" eb="1">
      <t>ダイ</t>
    </rPh>
    <phoneticPr fontId="2"/>
  </si>
  <si>
    <t>回</t>
    <rPh sb="0" eb="1">
      <t>カイ</t>
    </rPh>
    <phoneticPr fontId="2"/>
  </si>
  <si>
    <t>）</t>
    <phoneticPr fontId="2"/>
  </si>
  <si>
    <t>【１８．その他必要な事項】</t>
    <phoneticPr fontId="2"/>
  </si>
  <si>
    <t>建築計画概要書（第三面）</t>
    <rPh sb="9" eb="10">
      <t>サン</t>
    </rPh>
    <phoneticPr fontId="2"/>
  </si>
  <si>
    <t>付近見取図</t>
    <phoneticPr fontId="2"/>
  </si>
  <si>
    <t>配置図</t>
    <phoneticPr fontId="2"/>
  </si>
  <si>
    <t>（注意）</t>
    <phoneticPr fontId="2"/>
  </si>
  <si>
    <t>１．第一面及び第二面関係</t>
    <phoneticPr fontId="2"/>
  </si>
  <si>
    <t>これらは第二号様式の第二面及び第三面の写しに代えることができます。この場合には、最上段に「建築計画</t>
    <phoneticPr fontId="2"/>
  </si>
  <si>
    <t>第一面の５欄及び６欄は、それぞれ工事監理者又は工事施工者が未定のときは、後で定まつてから工事着手前</t>
    <phoneticPr fontId="2"/>
  </si>
  <si>
    <t>に届け出てください。この場合には、特定行政庁が届出のあつた旨を明示した上で記入します。</t>
    <phoneticPr fontId="2"/>
  </si>
  <si>
    <t>２．第三面関係</t>
    <phoneticPr fontId="2"/>
  </si>
  <si>
    <t>付近見取図には、方位、道路及び目標となる地物を明示してください。</t>
    <phoneticPr fontId="2"/>
  </si>
  <si>
    <t>配置図には、縮尺、方位、敷地境界線、敷地内における建築物の位置、申請に係る建築物と他の建築物との別</t>
    <phoneticPr fontId="2"/>
  </si>
  <si>
    <t>並びに敷地の接する道路の位置及び幅員を明示してください。</t>
    <phoneticPr fontId="2"/>
  </si>
  <si>
    <t>月</t>
    <rPh sb="0" eb="1">
      <t>ガツ</t>
    </rPh>
    <phoneticPr fontId="2"/>
  </si>
  <si>
    <t>日</t>
    <rPh sb="0" eb="1">
      <t>ニチ</t>
    </rPh>
    <phoneticPr fontId="2"/>
  </si>
  <si>
    <t>（3）</t>
  </si>
  <si>
    <t>（4）</t>
  </si>
  <si>
    <t>（5）</t>
  </si>
  <si>
    <t>工事届宛名</t>
    <rPh sb="0" eb="2">
      <t>コウジ</t>
    </rPh>
    <rPh sb="2" eb="3">
      <t>トドケ</t>
    </rPh>
    <rPh sb="3" eb="5">
      <t>アテナ</t>
    </rPh>
    <phoneticPr fontId="2"/>
  </si>
  <si>
    <t>工事届用途1</t>
    <rPh sb="0" eb="2">
      <t>コウジ</t>
    </rPh>
    <rPh sb="2" eb="3">
      <t>トドケ</t>
    </rPh>
    <rPh sb="3" eb="5">
      <t>ヨウト</t>
    </rPh>
    <phoneticPr fontId="2"/>
  </si>
  <si>
    <t>01</t>
  </si>
  <si>
    <t>02</t>
  </si>
  <si>
    <t>03</t>
  </si>
  <si>
    <t>04</t>
  </si>
  <si>
    <t>05</t>
  </si>
  <si>
    <t>工事届用途2</t>
    <rPh sb="0" eb="2">
      <t>コウジ</t>
    </rPh>
    <rPh sb="2" eb="3">
      <t>トドケ</t>
    </rPh>
    <rPh sb="3" eb="5">
      <t>ヨウト</t>
    </rPh>
    <phoneticPr fontId="2"/>
  </si>
  <si>
    <t>工事届番号</t>
    <phoneticPr fontId="2"/>
  </si>
  <si>
    <t>第四十号様式（第八条関係）（Ａ４）　</t>
    <phoneticPr fontId="2"/>
  </si>
  <si>
    <t>建築基準法第１５条第１項の規定による</t>
    <rPh sb="13" eb="15">
      <t>キテイ</t>
    </rPh>
    <phoneticPr fontId="2"/>
  </si>
  <si>
    <t>建　築　工　事　届</t>
    <phoneticPr fontId="2"/>
  </si>
  <si>
    <t>（第一面）</t>
    <phoneticPr fontId="2"/>
  </si>
  <si>
    <t>日</t>
  </si>
  <si>
    <t>様</t>
    <rPh sb="0" eb="1">
      <t>サマ</t>
    </rPh>
    <phoneticPr fontId="2"/>
  </si>
  <si>
    <t>建築主</t>
    <phoneticPr fontId="2"/>
  </si>
  <si>
    <t>氏名</t>
    <rPh sb="0" eb="2">
      <t>シメイ</t>
    </rPh>
    <phoneticPr fontId="2"/>
  </si>
  <si>
    <t>郵便番号</t>
    <phoneticPr fontId="2"/>
  </si>
  <si>
    <t>住所</t>
    <phoneticPr fontId="2"/>
  </si>
  <si>
    <t>電話番号</t>
    <phoneticPr fontId="2"/>
  </si>
  <si>
    <t>工事施工者（設計者又は代理者）</t>
    <phoneticPr fontId="2"/>
  </si>
  <si>
    <t>営業所名</t>
    <phoneticPr fontId="2"/>
  </si>
  <si>
    <t>(建築士事務所名)</t>
    <phoneticPr fontId="2"/>
  </si>
  <si>
    <t>所在地</t>
    <phoneticPr fontId="2"/>
  </si>
  <si>
    <t>工事監理者</t>
    <phoneticPr fontId="2"/>
  </si>
  <si>
    <t>建築確認</t>
    <phoneticPr fontId="2"/>
  </si>
  <si>
    <t>確認済証番号</t>
    <rPh sb="0" eb="2">
      <t>カクニン</t>
    </rPh>
    <rPh sb="2" eb="4">
      <t>スミショウ</t>
    </rPh>
    <rPh sb="4" eb="6">
      <t>バンゴウ</t>
    </rPh>
    <phoneticPr fontId="2"/>
  </si>
  <si>
    <t>第JTC</t>
    <phoneticPr fontId="2"/>
  </si>
  <si>
    <t>確認済証交付年月日</t>
    <rPh sb="0" eb="2">
      <t>カクニン</t>
    </rPh>
    <rPh sb="2" eb="4">
      <t>スミショウ</t>
    </rPh>
    <rPh sb="4" eb="6">
      <t>コウフ</t>
    </rPh>
    <rPh sb="6" eb="9">
      <t>ネンガッピ</t>
    </rPh>
    <phoneticPr fontId="2"/>
  </si>
  <si>
    <t>確認済証交付者</t>
    <rPh sb="0" eb="2">
      <t>カクニン</t>
    </rPh>
    <rPh sb="2" eb="4">
      <t>スミショウ</t>
    </rPh>
    <rPh sb="4" eb="6">
      <t>コウフ</t>
    </rPh>
    <rPh sb="6" eb="7">
      <t>シャ</t>
    </rPh>
    <phoneticPr fontId="2"/>
  </si>
  <si>
    <t>日本タリアセン株式会社　代表取締役　髙橋　伸一</t>
    <phoneticPr fontId="2"/>
  </si>
  <si>
    <t>除却工事施工者</t>
    <phoneticPr fontId="2"/>
  </si>
  <si>
    <t>※受付経由機関記載欄</t>
    <phoneticPr fontId="2"/>
  </si>
  <si>
    <t>（第二面）</t>
    <rPh sb="2" eb="3">
      <t>ニ</t>
    </rPh>
    <phoneticPr fontId="2"/>
  </si>
  <si>
    <t>都道府県</t>
  </si>
  <si>
    <t>市区町村</t>
  </si>
  <si>
    <t>会社でない団体</t>
  </si>
  <si>
    <t>（6）</t>
  </si>
  <si>
    <t>個人</t>
  </si>
  <si>
    <t>製造業</t>
  </si>
  <si>
    <t>（9）</t>
  </si>
  <si>
    <t>市街化区域</t>
  </si>
  <si>
    <t>市街化調整区域</t>
  </si>
  <si>
    <t>区域区分非設定都市計画区域</t>
  </si>
  <si>
    <t>準都市計画区域</t>
    <phoneticPr fontId="2"/>
  </si>
  <si>
    <t>都市計画区域及び準都市計画区域外</t>
  </si>
  <si>
    <t>新築</t>
  </si>
  <si>
    <t>増築</t>
  </si>
  <si>
    <t>改築</t>
  </si>
  <si>
    <t>移転</t>
  </si>
  <si>
    <t>居住専用建築物</t>
  </si>
  <si>
    <t>居住産業併用建築物</t>
  </si>
  <si>
    <t>産業専用建築物</t>
  </si>
  <si>
    <t>事務所等</t>
  </si>
  <si>
    <t>工場、作業場</t>
  </si>
  <si>
    <t>倉庫</t>
  </si>
  <si>
    <t>学校</t>
  </si>
  <si>
    <t>病院、診療所</t>
  </si>
  <si>
    <t>鉄骨鉄筋ｺﾝｸﾘｰﾄ造</t>
    <phoneticPr fontId="2"/>
  </si>
  <si>
    <t>鉄筋ｺﾝｸﾘｰﾄ造</t>
    <phoneticPr fontId="2"/>
  </si>
  <si>
    <t>鉄骨造</t>
  </si>
  <si>
    <t>ｺﾝｸﾘｰﾄﾌﾞﾛｯｸ造</t>
    <phoneticPr fontId="2"/>
  </si>
  <si>
    <t>㎡</t>
    <phoneticPr fontId="2"/>
  </si>
  <si>
    <t>万円</t>
    <rPh sb="0" eb="2">
      <t>マンエン</t>
    </rPh>
    <phoneticPr fontId="2"/>
  </si>
  <si>
    <t>㎡</t>
    <phoneticPr fontId="2"/>
  </si>
  <si>
    <t>（第三面）</t>
    <rPh sb="2" eb="3">
      <t>サン</t>
    </rPh>
    <phoneticPr fontId="2"/>
  </si>
  <si>
    <t>その他</t>
    <rPh sb="2" eb="3">
      <t>タ</t>
    </rPh>
    <phoneticPr fontId="2"/>
  </si>
  <si>
    <t>（5）その他</t>
    <rPh sb="5" eb="6">
      <t>タ</t>
    </rPh>
    <phoneticPr fontId="2"/>
  </si>
  <si>
    <t>（1）在来工法</t>
    <phoneticPr fontId="2"/>
  </si>
  <si>
    <t>（2）プレハブ工法</t>
    <phoneticPr fontId="2"/>
  </si>
  <si>
    <t>（3）枠組壁工法</t>
    <phoneticPr fontId="2"/>
  </si>
  <si>
    <t>（1）専用住宅</t>
    <phoneticPr fontId="2"/>
  </si>
  <si>
    <t>（1）一戸建住宅</t>
    <phoneticPr fontId="2"/>
  </si>
  <si>
    <t>（2）長屋建住宅</t>
    <phoneticPr fontId="2"/>
  </si>
  <si>
    <t>（2）併用住宅</t>
    <phoneticPr fontId="2"/>
  </si>
  <si>
    <t>（3）その他の住宅</t>
    <phoneticPr fontId="2"/>
  </si>
  <si>
    <t>戸</t>
    <phoneticPr fontId="2"/>
  </si>
  <si>
    <t>（第四面）</t>
    <rPh sb="2" eb="3">
      <t>ヨン</t>
    </rPh>
    <phoneticPr fontId="2"/>
  </si>
  <si>
    <t>（1）居住専用建築物</t>
    <phoneticPr fontId="2"/>
  </si>
  <si>
    <t>（2）居住産業併用建築物</t>
    <phoneticPr fontId="2"/>
  </si>
  <si>
    <t>（3）産業専用建築物</t>
    <phoneticPr fontId="2"/>
  </si>
  <si>
    <t>（1）老朽して危険があるため</t>
    <phoneticPr fontId="2"/>
  </si>
  <si>
    <t>（2）その他</t>
    <rPh sb="5" eb="6">
      <t>タ</t>
    </rPh>
    <phoneticPr fontId="2"/>
  </si>
  <si>
    <t>（1）木造</t>
    <rPh sb="3" eb="5">
      <t>モクゾウ</t>
    </rPh>
    <phoneticPr fontId="2"/>
  </si>
  <si>
    <t>棟</t>
    <rPh sb="0" eb="1">
      <t>トウ</t>
    </rPh>
    <phoneticPr fontId="2"/>
  </si>
  <si>
    <t>戸</t>
    <rPh sb="0" eb="1">
      <t>ト</t>
    </rPh>
    <phoneticPr fontId="2"/>
  </si>
  <si>
    <t>（1）持家</t>
    <phoneticPr fontId="2"/>
  </si>
  <si>
    <t>（2）賃貸</t>
    <phoneticPr fontId="2"/>
  </si>
  <si>
    <t>（3）給与住宅</t>
    <phoneticPr fontId="2"/>
  </si>
  <si>
    <t>㎡</t>
    <phoneticPr fontId="2"/>
  </si>
  <si>
    <t>千円</t>
    <rPh sb="0" eb="1">
      <t>セン</t>
    </rPh>
    <phoneticPr fontId="2"/>
  </si>
  <si>
    <t>に記入してください。</t>
    <phoneticPr fontId="2"/>
  </si>
  <si>
    <t>３．第二面関係</t>
    <phoneticPr fontId="2"/>
  </si>
  <si>
    <t>り設立された法人で会社であるものを含みます。</t>
    <phoneticPr fontId="2"/>
  </si>
  <si>
    <t>主要用途の区分</t>
    <phoneticPr fontId="2"/>
  </si>
  <si>
    <t>記号</t>
    <phoneticPr fontId="2"/>
  </si>
  <si>
    <t>居住専用住宅（附属建築物を除く。）</t>
  </si>
  <si>
    <t>居住専用住宅附属建築物（物置、車庫等）</t>
  </si>
  <si>
    <t>寮、寄宿舎、合宿所（附属建築物を除く。）</t>
  </si>
  <si>
    <t>寮、寄宿舎、合宿所附属建築物（物置、車庫等）</t>
  </si>
  <si>
    <t>について、次の表の記号の中から該当するものを選んで括弧内に記入してください。また、一敷地内に既存の建</t>
    <phoneticPr fontId="2"/>
  </si>
  <si>
    <t>築物があるときは、記入に際しては、その部分と新たに建築する部分とを総合して判断してください。</t>
    <phoneticPr fontId="2"/>
  </si>
  <si>
    <t>食品製造業、飲料・たばこ・飼料製造業、繊維工業、木材・</t>
    <phoneticPr fontId="2"/>
  </si>
  <si>
    <t>製造業、印刷・同関連業、プラスチック製品製造業（記号</t>
    <phoneticPr fontId="2"/>
  </si>
  <si>
    <t>窯業・土石製品製造業</t>
    <phoneticPr fontId="2"/>
  </si>
  <si>
    <t>化学工業、石油製品・石炭製品製造業</t>
  </si>
  <si>
    <t>鉄鋼業、非鉄金属製造業、金属製品製造業</t>
  </si>
  <si>
    <t>器具製造業</t>
    <phoneticPr fontId="2"/>
  </si>
  <si>
    <t>の製造業</t>
    <phoneticPr fontId="2"/>
  </si>
  <si>
    <t>電気・ガス・熱供給・水道業</t>
    <phoneticPr fontId="2"/>
  </si>
  <si>
    <t>ガス業</t>
    <phoneticPr fontId="2"/>
  </si>
  <si>
    <t>熱供給業</t>
    <phoneticPr fontId="2"/>
  </si>
  <si>
    <t>通信業</t>
    <phoneticPr fontId="2"/>
  </si>
  <si>
    <t>映像・音声・文字情報製作業（新聞業及び出版業を除く。）</t>
    <phoneticPr fontId="2"/>
  </si>
  <si>
    <t>運輸業</t>
    <phoneticPr fontId="2"/>
  </si>
  <si>
    <t>運輸業、倉庫業、運輸に附帯するサービス業</t>
    <phoneticPr fontId="2"/>
  </si>
  <si>
    <t>卸売業、小売業</t>
    <phoneticPr fontId="2"/>
  </si>
  <si>
    <t>金融業、保険業</t>
    <phoneticPr fontId="2"/>
  </si>
  <si>
    <t>不動産業</t>
    <phoneticPr fontId="2"/>
  </si>
  <si>
    <t>不動産取引業、不動産賃貸業・管理業（駐車場業を除く。）</t>
    <phoneticPr fontId="2"/>
  </si>
  <si>
    <t>不動産賃貸業・管理業（駐車場業に限る。）</t>
    <phoneticPr fontId="2"/>
  </si>
  <si>
    <t>宿泊業、飲食サービス業</t>
    <phoneticPr fontId="2"/>
  </si>
  <si>
    <t>宿泊業</t>
    <phoneticPr fontId="2"/>
  </si>
  <si>
    <t>飲食店、持ち帰り・配達飲食サービス業</t>
    <phoneticPr fontId="2"/>
  </si>
  <si>
    <t>教育、学習支援業</t>
    <phoneticPr fontId="2"/>
  </si>
  <si>
    <t>学校教育</t>
    <phoneticPr fontId="2"/>
  </si>
  <si>
    <t>その他の教育、学習支援業(社会教育に限る。)</t>
    <phoneticPr fontId="2"/>
  </si>
  <si>
    <t>その他の教育、学習支援業(学習塾及び教養・技能教授業</t>
    <phoneticPr fontId="2"/>
  </si>
  <si>
    <t>るものを除く。)</t>
    <phoneticPr fontId="2"/>
  </si>
  <si>
    <t>医療、福祉</t>
    <phoneticPr fontId="2"/>
  </si>
  <si>
    <t>社会保険・社会福祉・介護事業</t>
    <phoneticPr fontId="2"/>
  </si>
  <si>
    <t>その他の生活関連サービス業(旅行業に限る。)</t>
    <phoneticPr fontId="2"/>
  </si>
  <si>
    <t>娯楽業</t>
    <phoneticPr fontId="2"/>
  </si>
  <si>
    <t>宗教</t>
    <phoneticPr fontId="2"/>
  </si>
  <si>
    <t>洗濯・理容・美容・浴場業、その他の生活関連サービス業</t>
    <phoneticPr fontId="2"/>
  </si>
  <si>
    <t>国家公務、地方公務</t>
    <phoneticPr fontId="2"/>
  </si>
  <si>
    <t>他に分類されないもの</t>
    <phoneticPr fontId="2"/>
  </si>
  <si>
    <t>健所、消防署その他これらに類するもの又は銀行の支店、損害保険代理店、宅地建物取引業を営む店舗その他</t>
    <phoneticPr fontId="2"/>
  </si>
  <si>
    <t>これらに類するサービス業を営む店舗をいいます。「物品販売業を営む店舗等」とは、物品販売業を営む店舗、</t>
    <phoneticPr fontId="2"/>
  </si>
  <si>
    <t>飲食店、料理店又はキャバレー、カフェー、ナイトクラブ若しくはバーをいいます。「学校」とは、学校の校</t>
    <phoneticPr fontId="2"/>
  </si>
  <si>
    <t>舎、体育館その他これらに類するものをいいます。「その他」は、居住専用建築物又は(1)から(6)までに該当</t>
    <phoneticPr fontId="2"/>
  </si>
  <si>
    <t>４．第三面関係</t>
    <phoneticPr fontId="2"/>
  </si>
  <si>
    <t>②　１欄の「イ」は、第二面の６欄の「イ」に記入した番号と同じ番号を記入してください。</t>
    <phoneticPr fontId="2"/>
  </si>
  <si>
    <t>④　１欄の「ロ」において、「新設」とは、新築、増築又は改築によつて居室、台所及び便所のある独立して居住</t>
    <phoneticPr fontId="2"/>
  </si>
  <si>
    <t>独立行政法人住宅金融支援機構等の公的な機関の資金に全くよらず、民間資金のみで建てる住宅をいいます。</t>
    <phoneticPr fontId="2"/>
  </si>
  <si>
    <t>⑥　１欄の「ニ」において、「在来工法」とは、プレハブ工法及び枠組壁工法以外の工法をいいます。「プレハブ</t>
    <phoneticPr fontId="2"/>
  </si>
  <si>
    <t>工法」とは、住宅の壁、柱、床、はり、屋根又は階段等の主要構造部材を工場で生産し、現場で組立建築する</t>
    <phoneticPr fontId="2"/>
  </si>
  <si>
    <t>工法をいいます。「枠組壁工法」とは、木材で組まれた枠組に構造用合板その他これに類するものを打ち付け</t>
    <phoneticPr fontId="2"/>
  </si>
  <si>
    <t>た床及び壁により建築物を建築する工法で、一般的には、ツーバイフォー工法といわれるものです。</t>
    <phoneticPr fontId="2"/>
  </si>
  <si>
    <t>当該除却しようとする建築物について記入してください。</t>
    <phoneticPr fontId="2"/>
  </si>
  <si>
    <t>第四号様式（第一条の三、第三条、第三条の三関係）（Ａ４）</t>
    <phoneticPr fontId="2"/>
  </si>
  <si>
    <t>計画変更確認申請書（建築物）</t>
    <phoneticPr fontId="2"/>
  </si>
  <si>
    <t>（第一面）</t>
    <phoneticPr fontId="2"/>
  </si>
  <si>
    <t>日本タリアセン株式会社</t>
    <phoneticPr fontId="2"/>
  </si>
  <si>
    <t>代表取締役　髙橋　伸一　様</t>
    <phoneticPr fontId="2"/>
  </si>
  <si>
    <t>申請者氏名</t>
    <phoneticPr fontId="2"/>
  </si>
  <si>
    <t>【計画を変更する建築物の直前の確認】</t>
    <phoneticPr fontId="2"/>
  </si>
  <si>
    <t>【確認済証番号】</t>
    <phoneticPr fontId="2"/>
  </si>
  <si>
    <t>第</t>
    <phoneticPr fontId="2"/>
  </si>
  <si>
    <t>【確認済証交付年月日】</t>
    <phoneticPr fontId="2"/>
  </si>
  <si>
    <t>【確認済証交付者】</t>
    <phoneticPr fontId="2"/>
  </si>
  <si>
    <t>【計画変更の概要】</t>
    <phoneticPr fontId="2"/>
  </si>
  <si>
    <t>※手数料欄</t>
    <phoneticPr fontId="2"/>
  </si>
  <si>
    <t>※受付欄</t>
    <phoneticPr fontId="2"/>
  </si>
  <si>
    <t>※消防関係同意欄</t>
    <phoneticPr fontId="2"/>
  </si>
  <si>
    <t>※決裁欄</t>
    <phoneticPr fontId="2"/>
  </si>
  <si>
    <t>※確認番号欄</t>
    <phoneticPr fontId="2"/>
  </si>
  <si>
    <t xml:space="preserve"> 第JTC</t>
    <phoneticPr fontId="2"/>
  </si>
  <si>
    <t xml:space="preserve"> 第JTC</t>
    <phoneticPr fontId="2"/>
  </si>
  <si>
    <t>（注意）</t>
    <phoneticPr fontId="2"/>
  </si>
  <si>
    <t>委　任　状</t>
    <phoneticPr fontId="2"/>
  </si>
  <si>
    <t>　私は下記の者を代理人と定め、日本タリアセン株式会社に対する申請に関する手続き及び交付される文書の受領の権限を委任します。</t>
    <phoneticPr fontId="2"/>
  </si>
  <si>
    <t>　委任する業務</t>
    <phoneticPr fontId="2"/>
  </si>
  <si>
    <t>　建築物等の名称</t>
  </si>
  <si>
    <t>　敷地の地名地番</t>
  </si>
  <si>
    <t>　委任先</t>
  </si>
  <si>
    <t>（氏名）</t>
  </si>
  <si>
    <t>（会社名）</t>
  </si>
  <si>
    <t>（住所）</t>
    <phoneticPr fontId="2"/>
  </si>
  <si>
    <t>住　所</t>
    <phoneticPr fontId="2"/>
  </si>
  <si>
    <t>氏　名</t>
    <rPh sb="0" eb="1">
      <t>シ</t>
    </rPh>
    <rPh sb="2" eb="3">
      <t>ナ</t>
    </rPh>
    <phoneticPr fontId="2"/>
  </si>
  <si>
    <t>工事名称</t>
  </si>
  <si>
    <t>意匠
質疑等連絡先</t>
    <rPh sb="0" eb="2">
      <t>イショウ</t>
    </rPh>
    <rPh sb="3" eb="5">
      <t>シツギ</t>
    </rPh>
    <rPh sb="5" eb="6">
      <t>トウ</t>
    </rPh>
    <rPh sb="6" eb="9">
      <t>レンラクサキ</t>
    </rPh>
    <phoneticPr fontId="2"/>
  </si>
  <si>
    <t>会社名</t>
    <phoneticPr fontId="2"/>
  </si>
  <si>
    <t>担当者</t>
    <rPh sb="0" eb="3">
      <t>タントウシャ</t>
    </rPh>
    <phoneticPr fontId="2"/>
  </si>
  <si>
    <t>ＴＥＬ</t>
    <phoneticPr fontId="2"/>
  </si>
  <si>
    <t>ＦＡＸ</t>
    <phoneticPr fontId="2"/>
  </si>
  <si>
    <t>設備
質疑等連絡先</t>
    <rPh sb="0" eb="2">
      <t>セツビ</t>
    </rPh>
    <rPh sb="3" eb="5">
      <t>シツギ</t>
    </rPh>
    <rPh sb="5" eb="6">
      <t>トウ</t>
    </rPh>
    <rPh sb="6" eb="9">
      <t>レンラクサキ</t>
    </rPh>
    <phoneticPr fontId="2"/>
  </si>
  <si>
    <t>構造
質疑等連絡先</t>
    <rPh sb="0" eb="2">
      <t>コウゾウ</t>
    </rPh>
    <rPh sb="3" eb="5">
      <t>シツギ</t>
    </rPh>
    <rPh sb="5" eb="6">
      <t>トウ</t>
    </rPh>
    <rPh sb="6" eb="9">
      <t>レンラクサキ</t>
    </rPh>
    <phoneticPr fontId="2"/>
  </si>
  <si>
    <t>宛名</t>
    <rPh sb="0" eb="2">
      <t>アテナ</t>
    </rPh>
    <phoneticPr fontId="2"/>
  </si>
  <si>
    <t>送付先</t>
    <rPh sb="0" eb="2">
      <t>ソウフ</t>
    </rPh>
    <rPh sb="2" eb="3">
      <t>サキ</t>
    </rPh>
    <phoneticPr fontId="2"/>
  </si>
  <si>
    <t>住　所</t>
    <rPh sb="0" eb="1">
      <t>ジュウ</t>
    </rPh>
    <rPh sb="2" eb="3">
      <t>ショ</t>
    </rPh>
    <phoneticPr fontId="2"/>
  </si>
  <si>
    <t>〒</t>
    <phoneticPr fontId="2"/>
  </si>
  <si>
    <t>-</t>
    <phoneticPr fontId="2"/>
  </si>
  <si>
    <t>フィールド</t>
    <phoneticPr fontId="25"/>
  </si>
  <si>
    <t>NO</t>
    <phoneticPr fontId="25"/>
  </si>
  <si>
    <t>入力値</t>
    <rPh sb="0" eb="2">
      <t>ニュウリョク</t>
    </rPh>
    <rPh sb="2" eb="3">
      <t>アタイ</t>
    </rPh>
    <phoneticPr fontId="25"/>
  </si>
  <si>
    <t>備考</t>
    <rPh sb="0" eb="2">
      <t>ビコウ</t>
    </rPh>
    <phoneticPr fontId="25"/>
  </si>
  <si>
    <t>代理者資格</t>
  </si>
  <si>
    <t>代理者登録種類</t>
  </si>
  <si>
    <t>代理者登録番号</t>
  </si>
  <si>
    <t>代理者氏名</t>
  </si>
  <si>
    <t>代理者事務所名資格</t>
  </si>
  <si>
    <t>代理者事務所名登録種類</t>
  </si>
  <si>
    <t>代理者事務所登録番号</t>
  </si>
  <si>
    <t>代理者事務所名</t>
  </si>
  <si>
    <t>代理者所在地</t>
  </si>
  <si>
    <t>建築主1住所</t>
    <phoneticPr fontId="25"/>
  </si>
  <si>
    <t>設計者1資格</t>
    <phoneticPr fontId="25"/>
  </si>
  <si>
    <t>設計者1登録種類</t>
    <phoneticPr fontId="25"/>
  </si>
  <si>
    <t>設計者1登録番号</t>
    <phoneticPr fontId="25"/>
  </si>
  <si>
    <t>設計者1氏名</t>
    <phoneticPr fontId="25"/>
  </si>
  <si>
    <t>設計者1事務所名資格</t>
    <phoneticPr fontId="25"/>
  </si>
  <si>
    <t>設計者1事務所名登録種類</t>
    <phoneticPr fontId="25"/>
  </si>
  <si>
    <t>設計者1事務所登録番号</t>
    <phoneticPr fontId="25"/>
  </si>
  <si>
    <t>設計者1事務所名</t>
    <phoneticPr fontId="25"/>
  </si>
  <si>
    <t>設計者1所在地</t>
    <phoneticPr fontId="25"/>
  </si>
  <si>
    <t>設計者1作成した設計図書1</t>
    <phoneticPr fontId="25"/>
  </si>
  <si>
    <t>設計者1作成した設計図書2</t>
    <phoneticPr fontId="25"/>
  </si>
  <si>
    <t>設計者1作成した設計図書3</t>
    <phoneticPr fontId="25"/>
  </si>
  <si>
    <t>設計者1作成した設計図書4</t>
    <phoneticPr fontId="25"/>
  </si>
  <si>
    <t>設計者2資格</t>
  </si>
  <si>
    <t>設計者2登録種類</t>
  </si>
  <si>
    <t>設計者2登録番号</t>
  </si>
  <si>
    <t>設計者2氏名</t>
  </si>
  <si>
    <t>設計者2事務所名資格</t>
  </si>
  <si>
    <t>設計者2事務所名登録種類</t>
  </si>
  <si>
    <t>設計者2事務所登録番号</t>
  </si>
  <si>
    <t>設計者2事務所名</t>
  </si>
  <si>
    <t>設計者2所在地</t>
  </si>
  <si>
    <t>設計者2作成した設計図書1</t>
    <phoneticPr fontId="25"/>
  </si>
  <si>
    <t>設計者2作成した設計図書2</t>
  </si>
  <si>
    <t>設計者2作成した設計図書3</t>
  </si>
  <si>
    <t>設計者2作成した設計図書4</t>
  </si>
  <si>
    <t>設計者3登録種類</t>
  </si>
  <si>
    <t>設計者3登録番号</t>
  </si>
  <si>
    <t>設計者3氏名</t>
  </si>
  <si>
    <t>設計者3事務所名資格</t>
  </si>
  <si>
    <t>設計者3事務所名登録種類</t>
  </si>
  <si>
    <t>設計者3事務所登録番号</t>
  </si>
  <si>
    <t>設計者3事務所名</t>
  </si>
  <si>
    <t>設計者3所在地</t>
  </si>
  <si>
    <t>設計者3作成した設計図書1</t>
  </si>
  <si>
    <t>設計者3作成した設計図書3</t>
  </si>
  <si>
    <t>設計者3作成した設計図書4</t>
  </si>
  <si>
    <t>設計者3作成した設計図書2</t>
    <phoneticPr fontId="25"/>
  </si>
  <si>
    <t>設計者4資格</t>
  </si>
  <si>
    <t>設計者4登録種類</t>
  </si>
  <si>
    <t>設計者4登録番号</t>
  </si>
  <si>
    <t>設計者4氏名</t>
  </si>
  <si>
    <t>設計者4事務所名資格</t>
  </si>
  <si>
    <t>設計者4事務所名登録種類</t>
  </si>
  <si>
    <t>設計者4事務所登録番号</t>
  </si>
  <si>
    <t>設計者4事務所名</t>
  </si>
  <si>
    <t>設計者4所在地</t>
  </si>
  <si>
    <t>設計者4作成した設計図書1</t>
  </si>
  <si>
    <t>設計者4作成した設計図書2</t>
  </si>
  <si>
    <t>設計者4作成した設計図書3</t>
    <phoneticPr fontId="25"/>
  </si>
  <si>
    <t>設計者3資格</t>
    <phoneticPr fontId="25"/>
  </si>
  <si>
    <t>設計者4作成した設計図書4</t>
    <phoneticPr fontId="25"/>
  </si>
  <si>
    <t>（代表となる建築設備の設計に関し意見を聴いた者）</t>
    <phoneticPr fontId="20"/>
  </si>
  <si>
    <t>設備設計意見者1氏名</t>
    <rPh sb="8" eb="10">
      <t>シメイ</t>
    </rPh>
    <phoneticPr fontId="25"/>
  </si>
  <si>
    <t>設備設計意見者1勤務先</t>
    <rPh sb="8" eb="11">
      <t>キンムサキ</t>
    </rPh>
    <phoneticPr fontId="25"/>
  </si>
  <si>
    <t>設備設計意見者1所在地</t>
    <rPh sb="8" eb="11">
      <t>ショザイチ</t>
    </rPh>
    <phoneticPr fontId="25"/>
  </si>
  <si>
    <t>設備設計意見者1登録番号</t>
    <rPh sb="8" eb="10">
      <t>トウロク</t>
    </rPh>
    <rPh sb="10" eb="12">
      <t>バンゴウ</t>
    </rPh>
    <phoneticPr fontId="25"/>
  </si>
  <si>
    <t>設備設計意見者1設計図書</t>
    <rPh sb="8" eb="10">
      <t>セッケイ</t>
    </rPh>
    <rPh sb="10" eb="12">
      <t>トショ</t>
    </rPh>
    <phoneticPr fontId="25"/>
  </si>
  <si>
    <t>設備設計意見者2氏名</t>
    <rPh sb="8" eb="10">
      <t>シメイ</t>
    </rPh>
    <phoneticPr fontId="25"/>
  </si>
  <si>
    <t>設備設計意見者2勤務先</t>
    <rPh sb="8" eb="11">
      <t>キンムサキ</t>
    </rPh>
    <phoneticPr fontId="25"/>
  </si>
  <si>
    <t>設備設計意見者2所在地</t>
    <rPh sb="8" eb="11">
      <t>ショザイチ</t>
    </rPh>
    <phoneticPr fontId="25"/>
  </si>
  <si>
    <t>設備設計意見者2登録番号</t>
    <rPh sb="8" eb="10">
      <t>トウロク</t>
    </rPh>
    <rPh sb="10" eb="12">
      <t>バンゴウ</t>
    </rPh>
    <phoneticPr fontId="25"/>
  </si>
  <si>
    <t>設備設計意見者2設計図書</t>
    <rPh sb="8" eb="10">
      <t>セッケイ</t>
    </rPh>
    <rPh sb="10" eb="12">
      <t>トショ</t>
    </rPh>
    <phoneticPr fontId="25"/>
  </si>
  <si>
    <t>設備設計意見者3氏名</t>
    <rPh sb="8" eb="10">
      <t>シメイ</t>
    </rPh>
    <phoneticPr fontId="25"/>
  </si>
  <si>
    <t>設備設計意見者3勤務先</t>
    <rPh sb="8" eb="11">
      <t>キンムサキ</t>
    </rPh>
    <phoneticPr fontId="25"/>
  </si>
  <si>
    <t>設備設計意見者3所在地</t>
    <rPh sb="8" eb="11">
      <t>ショザイチ</t>
    </rPh>
    <phoneticPr fontId="25"/>
  </si>
  <si>
    <t>設備設計意見者3登録番号</t>
    <rPh sb="8" eb="10">
      <t>トウロク</t>
    </rPh>
    <rPh sb="10" eb="12">
      <t>バンゴウ</t>
    </rPh>
    <phoneticPr fontId="25"/>
  </si>
  <si>
    <t>設備設計意見者3設計図書</t>
    <rPh sb="8" eb="10">
      <t>セッケイ</t>
    </rPh>
    <rPh sb="10" eb="12">
      <t>トショ</t>
    </rPh>
    <phoneticPr fontId="25"/>
  </si>
  <si>
    <t>設備設計意見者4氏名</t>
    <rPh sb="8" eb="10">
      <t>シメイ</t>
    </rPh>
    <phoneticPr fontId="25"/>
  </si>
  <si>
    <t>設備設計意見者4勤務先</t>
    <rPh sb="8" eb="11">
      <t>キンムサキ</t>
    </rPh>
    <phoneticPr fontId="25"/>
  </si>
  <si>
    <t>設備設計意見者4所在地</t>
    <rPh sb="8" eb="11">
      <t>ショザイチ</t>
    </rPh>
    <phoneticPr fontId="25"/>
  </si>
  <si>
    <t>設備設計意見者4登録番号</t>
    <rPh sb="8" eb="10">
      <t>トウロク</t>
    </rPh>
    <rPh sb="10" eb="12">
      <t>バンゴウ</t>
    </rPh>
    <phoneticPr fontId="25"/>
  </si>
  <si>
    <t>設備設計意見者4設計図書</t>
    <rPh sb="8" eb="10">
      <t>セッケイ</t>
    </rPh>
    <rPh sb="10" eb="12">
      <t>トショ</t>
    </rPh>
    <phoneticPr fontId="25"/>
  </si>
  <si>
    <t>第20条の2第1項の表示をした者</t>
  </si>
  <si>
    <t>第20条の2第2項の表示をした者氏名</t>
    <rPh sb="16" eb="18">
      <t>シメイ</t>
    </rPh>
    <phoneticPr fontId="25"/>
  </si>
  <si>
    <t>第20条の2第2項の表示をした者構造資格</t>
    <rPh sb="16" eb="18">
      <t>コウゾウ</t>
    </rPh>
    <rPh sb="18" eb="20">
      <t>シカク</t>
    </rPh>
    <phoneticPr fontId="25"/>
  </si>
  <si>
    <t>第20条の2第3項の表示をした者</t>
  </si>
  <si>
    <t>第20条の2第3項の表示をした者氏名</t>
  </si>
  <si>
    <t>第20条の2第3項の表示をした者構造資格</t>
    <rPh sb="16" eb="18">
      <t>コウゾウ</t>
    </rPh>
    <phoneticPr fontId="25"/>
  </si>
  <si>
    <t>第20条の3第1項の表示をした者</t>
  </si>
  <si>
    <t>第20条の3第1項の表示をした者氏名1</t>
    <rPh sb="16" eb="18">
      <t>シメイ</t>
    </rPh>
    <phoneticPr fontId="25"/>
  </si>
  <si>
    <t>第20条の3第1項の表示をした者設備資格1</t>
    <rPh sb="16" eb="18">
      <t>セツビ</t>
    </rPh>
    <rPh sb="18" eb="20">
      <t>シカク</t>
    </rPh>
    <phoneticPr fontId="25"/>
  </si>
  <si>
    <t>第20条の3第1項の表示をした者氏名2</t>
    <rPh sb="16" eb="18">
      <t>シメイ</t>
    </rPh>
    <phoneticPr fontId="25"/>
  </si>
  <si>
    <t>第20条の3第1項の表示をした者設備資格2</t>
    <rPh sb="16" eb="18">
      <t>セツビ</t>
    </rPh>
    <rPh sb="18" eb="20">
      <t>シカク</t>
    </rPh>
    <phoneticPr fontId="25"/>
  </si>
  <si>
    <t>第20条の3第1項の表示をした者氏名3</t>
    <rPh sb="16" eb="18">
      <t>シメイ</t>
    </rPh>
    <phoneticPr fontId="25"/>
  </si>
  <si>
    <t>第20条の3第1項の表示をした者設備資格3</t>
    <rPh sb="16" eb="18">
      <t>セツビ</t>
    </rPh>
    <rPh sb="18" eb="20">
      <t>シカク</t>
    </rPh>
    <phoneticPr fontId="25"/>
  </si>
  <si>
    <t>第20条の3第3項の表示をした者</t>
  </si>
  <si>
    <t>第20条の3第3項の表示をした者氏名1</t>
    <rPh sb="16" eb="18">
      <t>シメイ</t>
    </rPh>
    <phoneticPr fontId="25"/>
  </si>
  <si>
    <t>第20条の3第3項の表示をした者設備資格1</t>
    <rPh sb="16" eb="18">
      <t>セツビ</t>
    </rPh>
    <rPh sb="18" eb="20">
      <t>シカク</t>
    </rPh>
    <phoneticPr fontId="25"/>
  </si>
  <si>
    <t>第20条の3第3項の表示をした者氏名2</t>
    <rPh sb="16" eb="18">
      <t>シメイ</t>
    </rPh>
    <phoneticPr fontId="25"/>
  </si>
  <si>
    <t>第20条の3第3項の表示をした者設備資格2</t>
    <rPh sb="16" eb="18">
      <t>セツビ</t>
    </rPh>
    <rPh sb="18" eb="20">
      <t>シカク</t>
    </rPh>
    <phoneticPr fontId="25"/>
  </si>
  <si>
    <t>第20条の3第3項の表示をした者氏名3</t>
    <rPh sb="16" eb="18">
      <t>シメイ</t>
    </rPh>
    <phoneticPr fontId="25"/>
  </si>
  <si>
    <t>第20条の3第3項の表示をした者設備資格3</t>
    <rPh sb="16" eb="18">
      <t>セツビ</t>
    </rPh>
    <rPh sb="18" eb="20">
      <t>シカク</t>
    </rPh>
    <phoneticPr fontId="25"/>
  </si>
  <si>
    <t>監理者1資格</t>
  </si>
  <si>
    <t>監理者1登録種類</t>
  </si>
  <si>
    <t>監理者1登録番号</t>
  </si>
  <si>
    <t>監理者1氏名</t>
  </si>
  <si>
    <t>監理者1事務所名資格</t>
  </si>
  <si>
    <t>監理者1事務所名登録種類</t>
  </si>
  <si>
    <t>監理者1事務所登録番号</t>
  </si>
  <si>
    <t>監理者1事務所名</t>
  </si>
  <si>
    <t>監理者1所在地</t>
  </si>
  <si>
    <t>監理者1設計図書1</t>
    <phoneticPr fontId="25"/>
  </si>
  <si>
    <t>監理者1設計図書2</t>
  </si>
  <si>
    <t>監理者1設計図書3</t>
  </si>
  <si>
    <t>監理者1設計図書4</t>
  </si>
  <si>
    <t>監理者2資格</t>
  </si>
  <si>
    <t>監理者2登録種類</t>
  </si>
  <si>
    <t>監理者2登録番号</t>
  </si>
  <si>
    <t>監理者2氏名</t>
  </si>
  <si>
    <t>監理者2事務所名資格</t>
  </si>
  <si>
    <t>監理者2事務所名登録種類</t>
  </si>
  <si>
    <t>監理者2事務所登録番号</t>
  </si>
  <si>
    <t>監理者2事務所名</t>
  </si>
  <si>
    <t>監理者2所在地</t>
  </si>
  <si>
    <t>監理者2設計図書1</t>
  </si>
  <si>
    <t>監理者2設計図書2</t>
  </si>
  <si>
    <t>監理者2設計図書3</t>
  </si>
  <si>
    <t>監理者2設計図書4</t>
  </si>
  <si>
    <t>監理者3資格</t>
  </si>
  <si>
    <t>監理者3登録種類</t>
  </si>
  <si>
    <t>監理者3登録番号</t>
  </si>
  <si>
    <t>監理者3氏名</t>
  </si>
  <si>
    <t>監理者3事務所名資格</t>
  </si>
  <si>
    <t>監理者3事務所名登録種類</t>
  </si>
  <si>
    <t>監理者3事務所登録番号</t>
  </si>
  <si>
    <t>監理者3事務所名</t>
  </si>
  <si>
    <t>監理者3所在地</t>
  </si>
  <si>
    <t>監理者3設計図書1</t>
  </si>
  <si>
    <t>監理者3設計図書2</t>
  </si>
  <si>
    <t>監理者3設計図書3</t>
  </si>
  <si>
    <t>監理者3設計図書4</t>
  </si>
  <si>
    <t>監理者4資格</t>
  </si>
  <si>
    <t>監理者4登録種類</t>
  </si>
  <si>
    <t>監理者4登録番号</t>
  </si>
  <si>
    <t>監理者4氏名</t>
  </si>
  <si>
    <t>監理者4事務所名資格</t>
  </si>
  <si>
    <t>監理者4事務所名登録種類</t>
  </si>
  <si>
    <t>監理者4事務所登録番号</t>
  </si>
  <si>
    <t>監理者4事務所名</t>
  </si>
  <si>
    <t>監理者4所在地</t>
  </si>
  <si>
    <t>監理者4設計図書1</t>
  </si>
  <si>
    <t>監理者4設計図書2</t>
  </si>
  <si>
    <t>監理者4設計図書3</t>
  </si>
  <si>
    <t>監理者4設計図書4</t>
  </si>
  <si>
    <t>施工者氏名</t>
  </si>
  <si>
    <t>施工者営業所名登録種類</t>
  </si>
  <si>
    <t>施工者営業所登録番号</t>
  </si>
  <si>
    <t>施工者営業所名</t>
  </si>
  <si>
    <t>施工者所在地</t>
  </si>
  <si>
    <t>構造適合判定申請済</t>
    <rPh sb="0" eb="2">
      <t>コウゾウ</t>
    </rPh>
    <rPh sb="2" eb="4">
      <t>テキゴウ</t>
    </rPh>
    <rPh sb="4" eb="6">
      <t>ハンテイ</t>
    </rPh>
    <rPh sb="6" eb="8">
      <t>シンセイ</t>
    </rPh>
    <rPh sb="8" eb="9">
      <t>ズ</t>
    </rPh>
    <phoneticPr fontId="25"/>
  </si>
  <si>
    <t>構造適合判定申請済機関</t>
    <rPh sb="0" eb="2">
      <t>コウゾウ</t>
    </rPh>
    <rPh sb="2" eb="4">
      <t>テキゴウ</t>
    </rPh>
    <rPh sb="4" eb="6">
      <t>ハンテイ</t>
    </rPh>
    <rPh sb="6" eb="8">
      <t>シンセイ</t>
    </rPh>
    <rPh sb="8" eb="9">
      <t>ズ</t>
    </rPh>
    <rPh sb="9" eb="11">
      <t>キカン</t>
    </rPh>
    <phoneticPr fontId="25"/>
  </si>
  <si>
    <t>構造適合判定未申請</t>
    <rPh sb="0" eb="2">
      <t>コウゾウ</t>
    </rPh>
    <rPh sb="2" eb="4">
      <t>テキゴウ</t>
    </rPh>
    <rPh sb="4" eb="6">
      <t>ハンテイ</t>
    </rPh>
    <rPh sb="6" eb="9">
      <t>ミシンセイ</t>
    </rPh>
    <phoneticPr fontId="25"/>
  </si>
  <si>
    <t>構造適合判定未申請機関</t>
    <rPh sb="0" eb="2">
      <t>コウゾウ</t>
    </rPh>
    <rPh sb="2" eb="4">
      <t>テキゴウ</t>
    </rPh>
    <rPh sb="4" eb="6">
      <t>ハンテイ</t>
    </rPh>
    <rPh sb="6" eb="9">
      <t>ミシンセイ</t>
    </rPh>
    <rPh sb="9" eb="11">
      <t>キカン</t>
    </rPh>
    <phoneticPr fontId="25"/>
  </si>
  <si>
    <t>構造適合判定申請不要</t>
    <rPh sb="0" eb="2">
      <t>コウゾウ</t>
    </rPh>
    <rPh sb="2" eb="4">
      <t>テキゴウ</t>
    </rPh>
    <rPh sb="4" eb="6">
      <t>ハンテイ</t>
    </rPh>
    <rPh sb="6" eb="8">
      <t>シンセイ</t>
    </rPh>
    <rPh sb="8" eb="10">
      <t>フヨウ</t>
    </rPh>
    <phoneticPr fontId="25"/>
  </si>
  <si>
    <t>【８．建築物エネルギー消費性能確保計画の提出】</t>
    <phoneticPr fontId="20"/>
  </si>
  <si>
    <t>建築物エネルギー消費性能適合判定申請済</t>
    <rPh sb="12" eb="14">
      <t>テキゴウ</t>
    </rPh>
    <rPh sb="14" eb="16">
      <t>ハンテイ</t>
    </rPh>
    <rPh sb="16" eb="18">
      <t>シンセイ</t>
    </rPh>
    <rPh sb="18" eb="19">
      <t>ズ</t>
    </rPh>
    <phoneticPr fontId="25"/>
  </si>
  <si>
    <t>建築物エネルギー消費性能適合判定申請済機関</t>
    <rPh sb="12" eb="14">
      <t>テキゴウ</t>
    </rPh>
    <rPh sb="14" eb="16">
      <t>ハンテイ</t>
    </rPh>
    <rPh sb="16" eb="18">
      <t>シンセイ</t>
    </rPh>
    <rPh sb="18" eb="19">
      <t>ズ</t>
    </rPh>
    <rPh sb="19" eb="21">
      <t>キカン</t>
    </rPh>
    <phoneticPr fontId="25"/>
  </si>
  <si>
    <t>建築物エネルギー消費性能適合判定未申請</t>
    <rPh sb="12" eb="14">
      <t>テキゴウ</t>
    </rPh>
    <rPh sb="14" eb="16">
      <t>ハンテイ</t>
    </rPh>
    <rPh sb="16" eb="19">
      <t>ミシンセイ</t>
    </rPh>
    <phoneticPr fontId="25"/>
  </si>
  <si>
    <t>建築物エネルギー消費性能適合判定未申請機関</t>
    <rPh sb="12" eb="14">
      <t>テキゴウ</t>
    </rPh>
    <rPh sb="14" eb="16">
      <t>ハンテイ</t>
    </rPh>
    <rPh sb="16" eb="19">
      <t>ミシンセイ</t>
    </rPh>
    <rPh sb="19" eb="21">
      <t>キカン</t>
    </rPh>
    <phoneticPr fontId="25"/>
  </si>
  <si>
    <t>建築物エネルギー消費性能適合判定申請不要</t>
    <rPh sb="12" eb="14">
      <t>テキゴウ</t>
    </rPh>
    <rPh sb="14" eb="16">
      <t>ハンテイ</t>
    </rPh>
    <rPh sb="16" eb="18">
      <t>シンセイ</t>
    </rPh>
    <rPh sb="18" eb="20">
      <t>フヨウ</t>
    </rPh>
    <phoneticPr fontId="25"/>
  </si>
  <si>
    <t>工事名称</t>
    <rPh sb="0" eb="2">
      <t>コウジ</t>
    </rPh>
    <rPh sb="2" eb="4">
      <t>メイショウ</t>
    </rPh>
    <phoneticPr fontId="25"/>
  </si>
  <si>
    <t>備考1</t>
    <rPh sb="0" eb="2">
      <t>ビコウ</t>
    </rPh>
    <phoneticPr fontId="25"/>
  </si>
  <si>
    <t>備考2</t>
    <rPh sb="0" eb="2">
      <t>ビコウ</t>
    </rPh>
    <phoneticPr fontId="25"/>
  </si>
  <si>
    <t>備考3</t>
    <rPh sb="0" eb="2">
      <t>ビコウ</t>
    </rPh>
    <phoneticPr fontId="25"/>
  </si>
  <si>
    <t>備考4</t>
    <rPh sb="0" eb="2">
      <t>ビコウ</t>
    </rPh>
    <phoneticPr fontId="25"/>
  </si>
  <si>
    <t>シート</t>
    <phoneticPr fontId="25"/>
  </si>
  <si>
    <t>確建第二面建築主追加</t>
    <phoneticPr fontId="25"/>
  </si>
  <si>
    <t>建築主1氏名</t>
    <phoneticPr fontId="25"/>
  </si>
  <si>
    <t>建築主1氏名フリガナ</t>
    <phoneticPr fontId="25"/>
  </si>
  <si>
    <t>建築主2氏名フリガナ</t>
  </si>
  <si>
    <t>建築主2氏名</t>
  </si>
  <si>
    <t>建築主2住所</t>
  </si>
  <si>
    <t>建築主3氏名</t>
  </si>
  <si>
    <t>建築主3住所</t>
  </si>
  <si>
    <t>建築主3氏名フリガナ</t>
    <phoneticPr fontId="25"/>
  </si>
  <si>
    <t>建築主4氏名フリガナ</t>
  </si>
  <si>
    <t>建築主4氏名</t>
  </si>
  <si>
    <t>建築主4住所</t>
  </si>
  <si>
    <t>地名地番</t>
    <phoneticPr fontId="25"/>
  </si>
  <si>
    <t>都市計画区域内</t>
  </si>
  <si>
    <t>区域区分非設定</t>
  </si>
  <si>
    <t>準都市計画区域内</t>
  </si>
  <si>
    <t>住居表示</t>
    <phoneticPr fontId="25"/>
  </si>
  <si>
    <t>建築主</t>
    <phoneticPr fontId="25"/>
  </si>
  <si>
    <t>代理者</t>
    <rPh sb="0" eb="2">
      <t>ダイリ</t>
    </rPh>
    <rPh sb="2" eb="3">
      <t>シャ</t>
    </rPh>
    <phoneticPr fontId="25"/>
  </si>
  <si>
    <t>設計者</t>
    <rPh sb="0" eb="3">
      <t>セッケイシャ</t>
    </rPh>
    <phoneticPr fontId="25"/>
  </si>
  <si>
    <t>第20条</t>
    <rPh sb="0" eb="1">
      <t>ダイ</t>
    </rPh>
    <rPh sb="3" eb="4">
      <t>ジョウ</t>
    </rPh>
    <phoneticPr fontId="25"/>
  </si>
  <si>
    <t>設備</t>
    <rPh sb="0" eb="2">
      <t>セツビ</t>
    </rPh>
    <phoneticPr fontId="25"/>
  </si>
  <si>
    <t>監理者</t>
    <rPh sb="0" eb="3">
      <t>カンリシャ</t>
    </rPh>
    <phoneticPr fontId="25"/>
  </si>
  <si>
    <t>施工者</t>
    <rPh sb="0" eb="3">
      <t>セコウシャ</t>
    </rPh>
    <phoneticPr fontId="25"/>
  </si>
  <si>
    <t>構造適合性判定</t>
    <rPh sb="0" eb="2">
      <t>コウゾウ</t>
    </rPh>
    <rPh sb="2" eb="5">
      <t>テキゴウセイ</t>
    </rPh>
    <rPh sb="5" eb="7">
      <t>ハンテイ</t>
    </rPh>
    <phoneticPr fontId="25"/>
  </si>
  <si>
    <t>建築物エネルギー判定</t>
    <rPh sb="0" eb="3">
      <t>ケンチクブツ</t>
    </rPh>
    <rPh sb="8" eb="10">
      <t>ハンテイ</t>
    </rPh>
    <phoneticPr fontId="25"/>
  </si>
  <si>
    <t>建築主別紙</t>
    <rPh sb="3" eb="5">
      <t>ベッシ</t>
    </rPh>
    <phoneticPr fontId="25"/>
  </si>
  <si>
    <t>地名地番</t>
    <rPh sb="0" eb="2">
      <t>チメイ</t>
    </rPh>
    <rPh sb="2" eb="4">
      <t>チバン</t>
    </rPh>
    <phoneticPr fontId="25"/>
  </si>
  <si>
    <t>都市計画区域</t>
    <rPh sb="0" eb="2">
      <t>トシ</t>
    </rPh>
    <rPh sb="2" eb="4">
      <t>ケイカク</t>
    </rPh>
    <rPh sb="4" eb="6">
      <t>クイキ</t>
    </rPh>
    <phoneticPr fontId="25"/>
  </si>
  <si>
    <t>防火地域</t>
    <rPh sb="0" eb="2">
      <t>ボウカ</t>
    </rPh>
    <rPh sb="2" eb="4">
      <t>チイキ</t>
    </rPh>
    <phoneticPr fontId="25"/>
  </si>
  <si>
    <t>防火地域</t>
    <phoneticPr fontId="25"/>
  </si>
  <si>
    <t>準防火地域</t>
    <rPh sb="0" eb="1">
      <t>ジュン</t>
    </rPh>
    <rPh sb="1" eb="3">
      <t>ボウカ</t>
    </rPh>
    <rPh sb="3" eb="5">
      <t>チイキ</t>
    </rPh>
    <phoneticPr fontId="25"/>
  </si>
  <si>
    <t>指定なし</t>
    <rPh sb="0" eb="2">
      <t>シテイ</t>
    </rPh>
    <phoneticPr fontId="25"/>
  </si>
  <si>
    <t>その他の区域</t>
    <rPh sb="2" eb="3">
      <t>タ</t>
    </rPh>
    <rPh sb="4" eb="6">
      <t>クイキ</t>
    </rPh>
    <phoneticPr fontId="25"/>
  </si>
  <si>
    <t>その他の区域1</t>
    <rPh sb="2" eb="3">
      <t>タ</t>
    </rPh>
    <rPh sb="4" eb="6">
      <t>クイキ</t>
    </rPh>
    <phoneticPr fontId="25"/>
  </si>
  <si>
    <t>その他の区域2</t>
    <rPh sb="2" eb="3">
      <t>タ</t>
    </rPh>
    <rPh sb="4" eb="6">
      <t>クイキ</t>
    </rPh>
    <phoneticPr fontId="25"/>
  </si>
  <si>
    <t>その他の区域3</t>
    <rPh sb="2" eb="3">
      <t>タ</t>
    </rPh>
    <rPh sb="4" eb="6">
      <t>クイキ</t>
    </rPh>
    <phoneticPr fontId="25"/>
  </si>
  <si>
    <t>その他の区域4</t>
    <rPh sb="2" eb="3">
      <t>タ</t>
    </rPh>
    <rPh sb="4" eb="6">
      <t>クイキ</t>
    </rPh>
    <phoneticPr fontId="25"/>
  </si>
  <si>
    <t>道路</t>
    <rPh sb="0" eb="2">
      <t>ドウロ</t>
    </rPh>
    <phoneticPr fontId="25"/>
  </si>
  <si>
    <t>道路幅員</t>
    <rPh sb="0" eb="2">
      <t>ドウロ</t>
    </rPh>
    <rPh sb="2" eb="4">
      <t>フクイン</t>
    </rPh>
    <phoneticPr fontId="25"/>
  </si>
  <si>
    <t>道路接道</t>
    <rPh sb="0" eb="2">
      <t>ドウロ</t>
    </rPh>
    <rPh sb="2" eb="4">
      <t>セツドウ</t>
    </rPh>
    <phoneticPr fontId="25"/>
  </si>
  <si>
    <t>敷地面積</t>
    <rPh sb="0" eb="2">
      <t>シキチ</t>
    </rPh>
    <rPh sb="2" eb="4">
      <t>メンセキ</t>
    </rPh>
    <phoneticPr fontId="25"/>
  </si>
  <si>
    <t>敷地面積1</t>
    <rPh sb="0" eb="2">
      <t>シキチ</t>
    </rPh>
    <rPh sb="2" eb="4">
      <t>メンセキ</t>
    </rPh>
    <phoneticPr fontId="25"/>
  </si>
  <si>
    <t>敷地面積2</t>
    <rPh sb="0" eb="2">
      <t>シキチ</t>
    </rPh>
    <rPh sb="2" eb="4">
      <t>メンセキ</t>
    </rPh>
    <phoneticPr fontId="25"/>
  </si>
  <si>
    <t>敷地面積3</t>
    <rPh sb="0" eb="2">
      <t>シキチ</t>
    </rPh>
    <rPh sb="2" eb="4">
      <t>メンセキ</t>
    </rPh>
    <phoneticPr fontId="25"/>
  </si>
  <si>
    <t>敷地面積4</t>
    <rPh sb="0" eb="2">
      <t>シキチ</t>
    </rPh>
    <rPh sb="2" eb="4">
      <t>メンセキ</t>
    </rPh>
    <phoneticPr fontId="25"/>
  </si>
  <si>
    <t>用途地域等</t>
    <phoneticPr fontId="20"/>
  </si>
  <si>
    <t>用途地域</t>
    <phoneticPr fontId="25"/>
  </si>
  <si>
    <t>用途地域1</t>
    <phoneticPr fontId="25"/>
  </si>
  <si>
    <t>用途地域2</t>
  </si>
  <si>
    <t>用途地域3</t>
  </si>
  <si>
    <t>用途地域4</t>
  </si>
  <si>
    <t>建築基準法第52条第1項及び第2項の規定による建築物の容積率　】</t>
    <phoneticPr fontId="20"/>
  </si>
  <si>
    <t>建蔽率</t>
    <rPh sb="0" eb="3">
      <t>ケンペイリツ</t>
    </rPh>
    <phoneticPr fontId="25"/>
  </si>
  <si>
    <t>建蔽率1</t>
    <rPh sb="0" eb="3">
      <t>ケンペイリツ</t>
    </rPh>
    <phoneticPr fontId="25"/>
  </si>
  <si>
    <t>建蔽率2</t>
    <rPh sb="0" eb="3">
      <t>ケンペイリツ</t>
    </rPh>
    <phoneticPr fontId="25"/>
  </si>
  <si>
    <t>建蔽率3</t>
    <rPh sb="0" eb="3">
      <t>ケンペイリツ</t>
    </rPh>
    <phoneticPr fontId="25"/>
  </si>
  <si>
    <t>建蔽率4</t>
    <rPh sb="0" eb="3">
      <t>ケンペイリツ</t>
    </rPh>
    <phoneticPr fontId="25"/>
  </si>
  <si>
    <t>敷地面積の合計</t>
    <rPh sb="0" eb="2">
      <t>シキチ</t>
    </rPh>
    <rPh sb="2" eb="4">
      <t>メンセキ</t>
    </rPh>
    <rPh sb="5" eb="7">
      <t>ゴウケイ</t>
    </rPh>
    <phoneticPr fontId="25"/>
  </si>
  <si>
    <t>敷地面積後退部分1</t>
    <rPh sb="0" eb="2">
      <t>シキチ</t>
    </rPh>
    <rPh sb="2" eb="4">
      <t>メンセキ</t>
    </rPh>
    <rPh sb="4" eb="6">
      <t>コウタイ</t>
    </rPh>
    <rPh sb="6" eb="8">
      <t>ブブン</t>
    </rPh>
    <phoneticPr fontId="25"/>
  </si>
  <si>
    <t>敷地面積後退部分2</t>
    <rPh sb="0" eb="2">
      <t>シキチ</t>
    </rPh>
    <rPh sb="2" eb="4">
      <t>メンセキ</t>
    </rPh>
    <rPh sb="4" eb="6">
      <t>コウタイ</t>
    </rPh>
    <rPh sb="6" eb="8">
      <t>ブブン</t>
    </rPh>
    <phoneticPr fontId="25"/>
  </si>
  <si>
    <t>敷地面積後退部分3</t>
    <rPh sb="0" eb="2">
      <t>シキチ</t>
    </rPh>
    <rPh sb="2" eb="4">
      <t>メンセキ</t>
    </rPh>
    <rPh sb="4" eb="6">
      <t>コウタイ</t>
    </rPh>
    <rPh sb="6" eb="8">
      <t>ブブン</t>
    </rPh>
    <phoneticPr fontId="25"/>
  </si>
  <si>
    <t>敷地面積後退部分4</t>
    <rPh sb="0" eb="2">
      <t>シキチ</t>
    </rPh>
    <rPh sb="2" eb="4">
      <t>メンセキ</t>
    </rPh>
    <rPh sb="4" eb="6">
      <t>コウタイ</t>
    </rPh>
    <rPh sb="6" eb="8">
      <t>ブブン</t>
    </rPh>
    <phoneticPr fontId="25"/>
  </si>
  <si>
    <t>敷地面積後退部分の合計</t>
    <rPh sb="0" eb="2">
      <t>シキチ</t>
    </rPh>
    <rPh sb="2" eb="4">
      <t>メンセキ</t>
    </rPh>
    <rPh sb="4" eb="6">
      <t>コウタイ</t>
    </rPh>
    <rPh sb="6" eb="8">
      <t>ブブン</t>
    </rPh>
    <rPh sb="9" eb="11">
      <t>ゴウケイ</t>
    </rPh>
    <phoneticPr fontId="25"/>
  </si>
  <si>
    <t>容積率1</t>
    <rPh sb="0" eb="2">
      <t>ヨウセキ</t>
    </rPh>
    <phoneticPr fontId="25"/>
  </si>
  <si>
    <t>容積率2</t>
    <rPh sb="0" eb="2">
      <t>ヨウセキ</t>
    </rPh>
    <phoneticPr fontId="25"/>
  </si>
  <si>
    <t>容積率3</t>
    <rPh sb="0" eb="2">
      <t>ヨウセキ</t>
    </rPh>
    <phoneticPr fontId="25"/>
  </si>
  <si>
    <t>容積率4</t>
    <rPh sb="0" eb="2">
      <t>ヨウセキ</t>
    </rPh>
    <phoneticPr fontId="25"/>
  </si>
  <si>
    <t>容積率</t>
    <rPh sb="0" eb="2">
      <t>ヨウセキ</t>
    </rPh>
    <phoneticPr fontId="25"/>
  </si>
  <si>
    <t>建築可能な容積率</t>
  </si>
  <si>
    <t>敷地備考</t>
    <rPh sb="0" eb="2">
      <t>シキチ</t>
    </rPh>
    <rPh sb="2" eb="4">
      <t>ビコウ</t>
    </rPh>
    <phoneticPr fontId="25"/>
  </si>
  <si>
    <t>主要用途</t>
    <rPh sb="0" eb="2">
      <t>シュヨウ</t>
    </rPh>
    <rPh sb="2" eb="4">
      <t>ヨウト</t>
    </rPh>
    <phoneticPr fontId="25"/>
  </si>
  <si>
    <t>主要用途区分1</t>
    <rPh sb="0" eb="2">
      <t>シュヨウ</t>
    </rPh>
    <rPh sb="2" eb="4">
      <t>ヨウト</t>
    </rPh>
    <rPh sb="4" eb="6">
      <t>クブン</t>
    </rPh>
    <phoneticPr fontId="25"/>
  </si>
  <si>
    <t>主要用途番号1</t>
    <rPh sb="0" eb="2">
      <t>シュヨウ</t>
    </rPh>
    <rPh sb="2" eb="4">
      <t>ヨウト</t>
    </rPh>
    <rPh sb="4" eb="6">
      <t>バンゴウ</t>
    </rPh>
    <phoneticPr fontId="25"/>
  </si>
  <si>
    <t>主要用途番号2</t>
    <rPh sb="0" eb="2">
      <t>シュヨウ</t>
    </rPh>
    <rPh sb="2" eb="4">
      <t>ヨウト</t>
    </rPh>
    <rPh sb="4" eb="6">
      <t>バンゴウ</t>
    </rPh>
    <phoneticPr fontId="25"/>
  </si>
  <si>
    <t>主要用途区分2</t>
    <rPh sb="0" eb="2">
      <t>シュヨウ</t>
    </rPh>
    <rPh sb="2" eb="4">
      <t>ヨウト</t>
    </rPh>
    <rPh sb="4" eb="6">
      <t>クブン</t>
    </rPh>
    <phoneticPr fontId="25"/>
  </si>
  <si>
    <t>主要用途番号3</t>
    <rPh sb="0" eb="2">
      <t>シュヨウ</t>
    </rPh>
    <rPh sb="2" eb="4">
      <t>ヨウト</t>
    </rPh>
    <rPh sb="4" eb="6">
      <t>バンゴウ</t>
    </rPh>
    <phoneticPr fontId="25"/>
  </si>
  <si>
    <t>主要用途区分3</t>
    <rPh sb="0" eb="2">
      <t>シュヨウ</t>
    </rPh>
    <rPh sb="2" eb="4">
      <t>ヨウト</t>
    </rPh>
    <rPh sb="4" eb="6">
      <t>クブン</t>
    </rPh>
    <phoneticPr fontId="25"/>
  </si>
  <si>
    <t>主要用途番号4</t>
    <rPh sb="0" eb="2">
      <t>シュヨウ</t>
    </rPh>
    <rPh sb="2" eb="4">
      <t>ヨウト</t>
    </rPh>
    <rPh sb="4" eb="6">
      <t>バンゴウ</t>
    </rPh>
    <phoneticPr fontId="25"/>
  </si>
  <si>
    <t>主要用途区分4</t>
    <rPh sb="0" eb="2">
      <t>シュヨウ</t>
    </rPh>
    <rPh sb="2" eb="4">
      <t>ヨウト</t>
    </rPh>
    <rPh sb="4" eb="6">
      <t>クブン</t>
    </rPh>
    <phoneticPr fontId="25"/>
  </si>
  <si>
    <t>【９．工事種別】</t>
    <phoneticPr fontId="20"/>
  </si>
  <si>
    <t>工事種別</t>
    <phoneticPr fontId="25"/>
  </si>
  <si>
    <t>用途変更</t>
  </si>
  <si>
    <t>大規模の修繕</t>
  </si>
  <si>
    <t>大規模の模様替</t>
  </si>
  <si>
    <t>建築面積</t>
    <rPh sb="0" eb="2">
      <t>ケンチク</t>
    </rPh>
    <rPh sb="2" eb="4">
      <t>メンセキ</t>
    </rPh>
    <phoneticPr fontId="25"/>
  </si>
  <si>
    <t>建築面積申請以外</t>
  </si>
  <si>
    <t>建築面積合計</t>
  </si>
  <si>
    <t>建築面積申請面積</t>
    <phoneticPr fontId="25"/>
  </si>
  <si>
    <t>カテゴリー</t>
    <phoneticPr fontId="25"/>
  </si>
  <si>
    <t>建築可能な建蔽率</t>
    <phoneticPr fontId="25"/>
  </si>
  <si>
    <t>【１１．延べ面積】</t>
    <phoneticPr fontId="20"/>
  </si>
  <si>
    <t>延べ面積</t>
    <phoneticPr fontId="25"/>
  </si>
  <si>
    <t>延べ面積建築物全体申請以外</t>
  </si>
  <si>
    <t>延べ面積地階申請以外</t>
  </si>
  <si>
    <t>延べ面積共同住宅共用申請部分</t>
  </si>
  <si>
    <t>延べ面積共同住宅共用申請部分以外</t>
  </si>
  <si>
    <t>延べ面積共同住宅共用合計</t>
  </si>
  <si>
    <t>延べ面積車庫申請部分</t>
  </si>
  <si>
    <t>延べ面積車庫申請以外</t>
  </si>
  <si>
    <t>延べ面積車庫申請合計</t>
  </si>
  <si>
    <t>延べ面積住宅申請部分</t>
  </si>
  <si>
    <t>延べ面積住宅申請以外</t>
  </si>
  <si>
    <t>延べ面積住宅合計</t>
  </si>
  <si>
    <t>延べ面積建築物全体申請合計</t>
    <phoneticPr fontId="25"/>
  </si>
  <si>
    <t>延べ面積地階申請合計</t>
    <phoneticPr fontId="25"/>
  </si>
  <si>
    <t>延べ面積地階申請部分</t>
    <phoneticPr fontId="25"/>
  </si>
  <si>
    <t>延べ面積</t>
    <phoneticPr fontId="25"/>
  </si>
  <si>
    <t>容積率</t>
    <phoneticPr fontId="25"/>
  </si>
  <si>
    <t>延べ面積建築物全体申請部分</t>
    <phoneticPr fontId="25"/>
  </si>
  <si>
    <t>延べ面積ELVの昇降路申請部分</t>
    <rPh sb="8" eb="10">
      <t>ショウコウ</t>
    </rPh>
    <rPh sb="10" eb="11">
      <t>ロ</t>
    </rPh>
    <phoneticPr fontId="25"/>
  </si>
  <si>
    <t>延べ面積ELVの昇降路申請以外</t>
    <phoneticPr fontId="25"/>
  </si>
  <si>
    <t>延べ面積ELVの昇降路申請合計</t>
    <phoneticPr fontId="25"/>
  </si>
  <si>
    <t>延べ面積備蓄倉庫申請部分</t>
    <rPh sb="4" eb="6">
      <t>ビチク</t>
    </rPh>
    <rPh sb="6" eb="8">
      <t>ソウコ</t>
    </rPh>
    <phoneticPr fontId="25"/>
  </si>
  <si>
    <t>延べ面積備蓄倉庫申請以外</t>
    <phoneticPr fontId="25"/>
  </si>
  <si>
    <t>延べ面積備蓄倉庫申請合計</t>
    <phoneticPr fontId="25"/>
  </si>
  <si>
    <t>延べ面積蓄電池の設置申請部分</t>
    <rPh sb="4" eb="7">
      <t>チクデンチ</t>
    </rPh>
    <rPh sb="8" eb="10">
      <t>セッチ</t>
    </rPh>
    <rPh sb="10" eb="12">
      <t>シンセイ</t>
    </rPh>
    <phoneticPr fontId="25"/>
  </si>
  <si>
    <t>延べ面積蓄電池の設置申請以外</t>
    <phoneticPr fontId="25"/>
  </si>
  <si>
    <t>延べ面積蓄電池の設置申請合計</t>
    <phoneticPr fontId="25"/>
  </si>
  <si>
    <t>延べ面積自家発電設備の設置申請部分</t>
    <rPh sb="4" eb="6">
      <t>ジカ</t>
    </rPh>
    <rPh sb="6" eb="8">
      <t>ハツデン</t>
    </rPh>
    <rPh sb="8" eb="10">
      <t>セツビ</t>
    </rPh>
    <rPh sb="11" eb="13">
      <t>セッチ</t>
    </rPh>
    <rPh sb="13" eb="15">
      <t>シンセイ</t>
    </rPh>
    <phoneticPr fontId="25"/>
  </si>
  <si>
    <t>延べ面積自家発電設備の設置申請以外</t>
    <phoneticPr fontId="25"/>
  </si>
  <si>
    <t>延べ面積自家発電設備の設置申請合計</t>
    <phoneticPr fontId="25"/>
  </si>
  <si>
    <t>延べ面積貯水槽の設置申請部分</t>
    <rPh sb="4" eb="7">
      <t>チョスイソウ</t>
    </rPh>
    <rPh sb="8" eb="10">
      <t>セッチ</t>
    </rPh>
    <rPh sb="10" eb="12">
      <t>シンセイ</t>
    </rPh>
    <phoneticPr fontId="25"/>
  </si>
  <si>
    <t>延べ面積貯水槽の設置申請以外</t>
    <phoneticPr fontId="25"/>
  </si>
  <si>
    <t>延べ面積貯水槽の設置申請合計</t>
    <phoneticPr fontId="25"/>
  </si>
  <si>
    <t>延べ面積ホーム類その他申請部分</t>
    <rPh sb="7" eb="8">
      <t>ルイ</t>
    </rPh>
    <rPh sb="10" eb="11">
      <t>タ</t>
    </rPh>
    <rPh sb="11" eb="13">
      <t>シンセイ</t>
    </rPh>
    <phoneticPr fontId="25"/>
  </si>
  <si>
    <t>延べ面積ホーム類その他申請以外</t>
    <rPh sb="7" eb="8">
      <t>ルイ</t>
    </rPh>
    <rPh sb="10" eb="11">
      <t>タ</t>
    </rPh>
    <phoneticPr fontId="25"/>
  </si>
  <si>
    <t>延べ面積ホーム類その他申請合計</t>
    <rPh sb="7" eb="8">
      <t>ルイ</t>
    </rPh>
    <rPh sb="10" eb="11">
      <t>タ</t>
    </rPh>
    <phoneticPr fontId="25"/>
  </si>
  <si>
    <t>【１２．建築物の数】</t>
    <phoneticPr fontId="20"/>
  </si>
  <si>
    <t>建築物の数</t>
    <phoneticPr fontId="25"/>
  </si>
  <si>
    <t>申請に係る建築物の数</t>
    <phoneticPr fontId="20"/>
  </si>
  <si>
    <t>申請に係る建築物の数</t>
    <phoneticPr fontId="25"/>
  </si>
  <si>
    <t>同一敷地内の他の建築物の数</t>
    <phoneticPr fontId="20"/>
  </si>
  <si>
    <t>同一敷地内の他の建築物の数</t>
    <phoneticPr fontId="25"/>
  </si>
  <si>
    <t>【１３．建築物の高さ等】</t>
    <phoneticPr fontId="20"/>
  </si>
  <si>
    <t>建築物の高さ等</t>
    <phoneticPr fontId="25"/>
  </si>
  <si>
    <t>最高の高さ申請建築物</t>
  </si>
  <si>
    <t>最高の高さ他の建築物</t>
  </si>
  <si>
    <t>地上階数申請建築物</t>
  </si>
  <si>
    <t>地上階数他の建築物</t>
  </si>
  <si>
    <t>地下階数申請建築物</t>
  </si>
  <si>
    <t>地下階数他の建築物</t>
  </si>
  <si>
    <t>構造</t>
    <phoneticPr fontId="25"/>
  </si>
  <si>
    <t>一部構造</t>
    <rPh sb="0" eb="2">
      <t>イチブ</t>
    </rPh>
    <rPh sb="2" eb="4">
      <t>コウゾウ</t>
    </rPh>
    <phoneticPr fontId="25"/>
  </si>
  <si>
    <t>建築基準法第56条第7項の規定による特例の適用の有無　】</t>
    <phoneticPr fontId="20"/>
  </si>
  <si>
    <t>56条第7項の規定による特例 有</t>
    <rPh sb="15" eb="16">
      <t>アリ</t>
    </rPh>
    <phoneticPr fontId="25"/>
  </si>
  <si>
    <t>56条第7項の規定による特例 無</t>
    <rPh sb="15" eb="16">
      <t>ナ</t>
    </rPh>
    <phoneticPr fontId="25"/>
  </si>
  <si>
    <t>適用があるときは、特例の区分</t>
    <phoneticPr fontId="20"/>
  </si>
  <si>
    <t>道路高さ制限不適用</t>
    <phoneticPr fontId="20"/>
  </si>
  <si>
    <t>特例の区分道路高さ制限不適用</t>
    <phoneticPr fontId="25"/>
  </si>
  <si>
    <t>隣地高さ制限不適用</t>
    <phoneticPr fontId="20"/>
  </si>
  <si>
    <t>特例の区分隣地高さ制限不適用</t>
    <phoneticPr fontId="25"/>
  </si>
  <si>
    <t>北側高さ制限不適用</t>
    <phoneticPr fontId="20"/>
  </si>
  <si>
    <t>特例の区分北側高さ制限不適用</t>
    <phoneticPr fontId="25"/>
  </si>
  <si>
    <t>【１４．許可・認定等】</t>
    <phoneticPr fontId="20"/>
  </si>
  <si>
    <t>許可・認定等</t>
    <phoneticPr fontId="25"/>
  </si>
  <si>
    <t>許可・認定等1</t>
    <phoneticPr fontId="25"/>
  </si>
  <si>
    <t>許可・認定等2</t>
  </si>
  <si>
    <t>許可・認定等3</t>
  </si>
  <si>
    <t>【１５．工事着手予定年月日】</t>
    <phoneticPr fontId="20"/>
  </si>
  <si>
    <t>【１６．工事完了予定年月日】</t>
    <phoneticPr fontId="20"/>
  </si>
  <si>
    <t>工事完了予定年月日</t>
    <phoneticPr fontId="25"/>
  </si>
  <si>
    <t>工事着手予定年月日</t>
    <phoneticPr fontId="25"/>
  </si>
  <si>
    <t>着手日付1</t>
    <rPh sb="0" eb="2">
      <t>チャクシュ</t>
    </rPh>
    <rPh sb="2" eb="4">
      <t>ヒヅケ</t>
    </rPh>
    <phoneticPr fontId="25"/>
  </si>
  <si>
    <t>着手日付2</t>
    <rPh sb="0" eb="2">
      <t>チャクシュ</t>
    </rPh>
    <rPh sb="2" eb="4">
      <t>ヒヅケ</t>
    </rPh>
    <phoneticPr fontId="25"/>
  </si>
  <si>
    <t>着手日付3</t>
    <rPh sb="0" eb="2">
      <t>チャクシュ</t>
    </rPh>
    <rPh sb="2" eb="4">
      <t>ヒヅケ</t>
    </rPh>
    <phoneticPr fontId="25"/>
  </si>
  <si>
    <t>完了日付1</t>
    <rPh sb="0" eb="2">
      <t>カンリョウ</t>
    </rPh>
    <rPh sb="2" eb="4">
      <t>ヒヅケ</t>
    </rPh>
    <phoneticPr fontId="25"/>
  </si>
  <si>
    <t>完了日付2</t>
    <rPh sb="0" eb="2">
      <t>カンリョウ</t>
    </rPh>
    <rPh sb="2" eb="4">
      <t>ヒヅケ</t>
    </rPh>
    <phoneticPr fontId="25"/>
  </si>
  <si>
    <t>完了日付3</t>
    <rPh sb="0" eb="2">
      <t>カンリョウ</t>
    </rPh>
    <rPh sb="2" eb="4">
      <t>ヒヅケ</t>
    </rPh>
    <phoneticPr fontId="25"/>
  </si>
  <si>
    <t>【１７．特定工程工事終了予定年月日】</t>
    <phoneticPr fontId="20"/>
  </si>
  <si>
    <t>特定工程</t>
    <phoneticPr fontId="25"/>
  </si>
  <si>
    <t>指定特定工程回数1</t>
  </si>
  <si>
    <t>指定特定工程内容1</t>
  </si>
  <si>
    <t>指定特定工程回数2</t>
  </si>
  <si>
    <t>指定特定工程内容2</t>
  </si>
  <si>
    <t>指定特定工程回数3</t>
  </si>
  <si>
    <t>指定特定工程内容3</t>
  </si>
  <si>
    <t>指定特定工程1予定日1</t>
    <phoneticPr fontId="25"/>
  </si>
  <si>
    <t>指定特定工程1予定日2</t>
    <phoneticPr fontId="25"/>
  </si>
  <si>
    <t>指定特定工程1予定日3</t>
    <phoneticPr fontId="25"/>
  </si>
  <si>
    <t>指定特定工程2予定日1</t>
    <phoneticPr fontId="25"/>
  </si>
  <si>
    <t>指定特定工程2予定日2</t>
  </si>
  <si>
    <t>指定特定工程2予定日3</t>
  </si>
  <si>
    <t>指定特定工程3予定日1</t>
    <phoneticPr fontId="25"/>
  </si>
  <si>
    <t>指定特定工程3予定日2</t>
  </si>
  <si>
    <t>指定特定工程3予定日3</t>
  </si>
  <si>
    <t>1階の鉄骨その他の構造部材の建て方工事完了時</t>
    <phoneticPr fontId="20"/>
  </si>
  <si>
    <t>最下階から2つ目の床版配筋完了時</t>
    <phoneticPr fontId="20"/>
  </si>
  <si>
    <t>TOP</t>
    <phoneticPr fontId="25"/>
  </si>
  <si>
    <t>その他必要な事項</t>
  </si>
  <si>
    <t>その他必要な事項1</t>
    <phoneticPr fontId="25"/>
  </si>
  <si>
    <t>その他必要な事項2</t>
  </si>
  <si>
    <t>氏名</t>
    <rPh sb="0" eb="2">
      <t>シメイ</t>
    </rPh>
    <phoneticPr fontId="26"/>
  </si>
  <si>
    <t>資格</t>
    <rPh sb="0" eb="2">
      <t>シカク</t>
    </rPh>
    <phoneticPr fontId="26"/>
  </si>
  <si>
    <t>資格登録</t>
    <rPh sb="0" eb="2">
      <t>シカク</t>
    </rPh>
    <rPh sb="2" eb="4">
      <t>トウロク</t>
    </rPh>
    <phoneticPr fontId="26"/>
  </si>
  <si>
    <t>登録番号</t>
    <rPh sb="0" eb="2">
      <t>トウロク</t>
    </rPh>
    <rPh sb="2" eb="4">
      <t>バンゴウ</t>
    </rPh>
    <phoneticPr fontId="26"/>
  </si>
  <si>
    <t>事務所名</t>
    <rPh sb="0" eb="2">
      <t>ジム</t>
    </rPh>
    <rPh sb="2" eb="3">
      <t>ショ</t>
    </rPh>
    <rPh sb="3" eb="4">
      <t>メイ</t>
    </rPh>
    <phoneticPr fontId="26"/>
  </si>
  <si>
    <t>事務所資格</t>
    <rPh sb="0" eb="2">
      <t>ジム</t>
    </rPh>
    <rPh sb="2" eb="3">
      <t>ショ</t>
    </rPh>
    <rPh sb="3" eb="5">
      <t>シカク</t>
    </rPh>
    <phoneticPr fontId="26"/>
  </si>
  <si>
    <t>事務所資格登録</t>
    <rPh sb="0" eb="2">
      <t>ジム</t>
    </rPh>
    <rPh sb="2" eb="3">
      <t>ショ</t>
    </rPh>
    <rPh sb="3" eb="5">
      <t>シカク</t>
    </rPh>
    <rPh sb="5" eb="7">
      <t>トウロク</t>
    </rPh>
    <phoneticPr fontId="26"/>
  </si>
  <si>
    <t>事務所登録番号</t>
    <rPh sb="0" eb="2">
      <t>ジム</t>
    </rPh>
    <rPh sb="2" eb="3">
      <t>ショ</t>
    </rPh>
    <rPh sb="3" eb="5">
      <t>トウロク</t>
    </rPh>
    <rPh sb="5" eb="7">
      <t>バンゴウ</t>
    </rPh>
    <phoneticPr fontId="26"/>
  </si>
  <si>
    <t>郵便番号</t>
    <rPh sb="0" eb="4">
      <t>ユウビンバンゴウ</t>
    </rPh>
    <phoneticPr fontId="26"/>
  </si>
  <si>
    <t>所在地</t>
    <rPh sb="0" eb="3">
      <t>ショザイチ</t>
    </rPh>
    <phoneticPr fontId="26"/>
  </si>
  <si>
    <t>電話番号</t>
    <rPh sb="0" eb="2">
      <t>デンワ</t>
    </rPh>
    <rPh sb="2" eb="4">
      <t>バンゴウ</t>
    </rPh>
    <phoneticPr fontId="26"/>
  </si>
  <si>
    <t>髙橋　伸一</t>
    <phoneticPr fontId="26"/>
  </si>
  <si>
    <t>日本タリアセン株式会社</t>
    <phoneticPr fontId="26"/>
  </si>
  <si>
    <t>東京都渋谷区代々木1-36-1 オダカビル 4階B号室</t>
    <phoneticPr fontId="26"/>
  </si>
  <si>
    <t>03-6383-4870</t>
    <phoneticPr fontId="26"/>
  </si>
  <si>
    <t>151-0053</t>
    <phoneticPr fontId="26"/>
  </si>
  <si>
    <t>01234</t>
    <phoneticPr fontId="26"/>
  </si>
  <si>
    <t>56789</t>
    <phoneticPr fontId="26"/>
  </si>
  <si>
    <t>許可番号</t>
    <rPh sb="0" eb="2">
      <t>キョカ</t>
    </rPh>
    <rPh sb="2" eb="4">
      <t>バンゴウ</t>
    </rPh>
    <phoneticPr fontId="26"/>
  </si>
  <si>
    <t>特-22</t>
    <rPh sb="0" eb="1">
      <t>トク</t>
    </rPh>
    <phoneticPr fontId="26"/>
  </si>
  <si>
    <t>〒</t>
    <phoneticPr fontId="20"/>
  </si>
  <si>
    <t>（</t>
    <phoneticPr fontId="20"/>
  </si>
  <si>
    <t>建築主1郵便番号</t>
    <phoneticPr fontId="25"/>
  </si>
  <si>
    <t>建築主1電話番号</t>
    <phoneticPr fontId="25"/>
  </si>
  <si>
    <t>代理者郵便番号</t>
    <phoneticPr fontId="25"/>
  </si>
  <si>
    <t>代理者電話番号</t>
    <phoneticPr fontId="25"/>
  </si>
  <si>
    <t>設計者1郵便番号</t>
    <phoneticPr fontId="25"/>
  </si>
  <si>
    <t>設計者1電話番号</t>
    <phoneticPr fontId="25"/>
  </si>
  <si>
    <t>設計者2電話番号</t>
    <phoneticPr fontId="25"/>
  </si>
  <si>
    <t>設計者3郵便番号</t>
    <phoneticPr fontId="25"/>
  </si>
  <si>
    <t>設計者3電話番号</t>
    <phoneticPr fontId="25"/>
  </si>
  <si>
    <t>設計者4郵便番号</t>
    <phoneticPr fontId="25"/>
  </si>
  <si>
    <t>設計者4電話番号</t>
    <phoneticPr fontId="25"/>
  </si>
  <si>
    <t>設計者2郵便番号</t>
    <phoneticPr fontId="25"/>
  </si>
  <si>
    <t>設備設計意見者1郵便番号</t>
    <rPh sb="8" eb="12">
      <t>ユウビンバンゴウ</t>
    </rPh>
    <phoneticPr fontId="25"/>
  </si>
  <si>
    <t>設備設計意見者1電話番号</t>
    <rPh sb="8" eb="10">
      <t>デンワ</t>
    </rPh>
    <rPh sb="10" eb="12">
      <t>バンゴウ</t>
    </rPh>
    <phoneticPr fontId="25"/>
  </si>
  <si>
    <t>設備設計意見者2郵便番号</t>
    <rPh sb="8" eb="12">
      <t>ユウビンバンゴウ</t>
    </rPh>
    <phoneticPr fontId="25"/>
  </si>
  <si>
    <t>設備設計意見者2電話番号</t>
    <rPh sb="8" eb="10">
      <t>デンワ</t>
    </rPh>
    <rPh sb="10" eb="12">
      <t>バンゴウ</t>
    </rPh>
    <phoneticPr fontId="25"/>
  </si>
  <si>
    <t>設備設計意見者3郵便番号</t>
    <rPh sb="8" eb="12">
      <t>ユウビンバンゴウ</t>
    </rPh>
    <phoneticPr fontId="25"/>
  </si>
  <si>
    <t>設備設計意見者3電話番号</t>
    <rPh sb="8" eb="10">
      <t>デンワ</t>
    </rPh>
    <rPh sb="10" eb="12">
      <t>バンゴウ</t>
    </rPh>
    <phoneticPr fontId="25"/>
  </si>
  <si>
    <t>設備設計意見者4郵便番号</t>
    <rPh sb="8" eb="12">
      <t>ユウビンバンゴウ</t>
    </rPh>
    <phoneticPr fontId="25"/>
  </si>
  <si>
    <t>設備設計意見者4電話番号</t>
    <rPh sb="8" eb="10">
      <t>デンワ</t>
    </rPh>
    <rPh sb="10" eb="12">
      <t>バンゴウ</t>
    </rPh>
    <phoneticPr fontId="25"/>
  </si>
  <si>
    <t>監理者1郵便番号</t>
    <phoneticPr fontId="25"/>
  </si>
  <si>
    <t>監理者1電話番号</t>
    <phoneticPr fontId="25"/>
  </si>
  <si>
    <t>監理者2郵便番号</t>
    <phoneticPr fontId="25"/>
  </si>
  <si>
    <t>監理者2電話番号</t>
    <phoneticPr fontId="25"/>
  </si>
  <si>
    <t>監理者3郵便番号</t>
    <phoneticPr fontId="25"/>
  </si>
  <si>
    <t>監理者3電話番号</t>
    <phoneticPr fontId="25"/>
  </si>
  <si>
    <t>監理者4郵便番号</t>
    <phoneticPr fontId="25"/>
  </si>
  <si>
    <t>監理者4電話番号</t>
    <phoneticPr fontId="25"/>
  </si>
  <si>
    <t>施工者郵便番号</t>
    <phoneticPr fontId="25"/>
  </si>
  <si>
    <t>施工者電話番号</t>
    <phoneticPr fontId="25"/>
  </si>
  <si>
    <t>建築主複数表記</t>
    <rPh sb="0" eb="2">
      <t>ケンチク</t>
    </rPh>
    <rPh sb="2" eb="3">
      <t>ヌシ</t>
    </rPh>
    <rPh sb="3" eb="5">
      <t>フクスウ</t>
    </rPh>
    <rPh sb="5" eb="7">
      <t>ヒョウキ</t>
    </rPh>
    <phoneticPr fontId="25"/>
  </si>
  <si>
    <t>建築主2郵便番号</t>
    <phoneticPr fontId="25"/>
  </si>
  <si>
    <t>建築主2電話番号</t>
    <phoneticPr fontId="25"/>
  </si>
  <si>
    <t>建築主3郵便番号</t>
    <phoneticPr fontId="25"/>
  </si>
  <si>
    <t>建築主3電話番号</t>
    <phoneticPr fontId="25"/>
  </si>
  <si>
    <t>建築主4郵便番号</t>
    <phoneticPr fontId="25"/>
  </si>
  <si>
    <t>建築主4電話番号</t>
    <phoneticPr fontId="25"/>
  </si>
  <si>
    <t>施工者営業所登録種別</t>
    <rPh sb="8" eb="10">
      <t>シュベツ</t>
    </rPh>
    <phoneticPr fontId="25"/>
  </si>
  <si>
    <t>㎡）</t>
    <phoneticPr fontId="2"/>
  </si>
  <si>
    <t>㎡）</t>
    <phoneticPr fontId="20"/>
  </si>
  <si>
    <t>㎡</t>
    <phoneticPr fontId="20"/>
  </si>
  <si>
    <t>㎡</t>
    <phoneticPr fontId="20"/>
  </si>
  <si>
    <t>）</t>
    <phoneticPr fontId="20"/>
  </si>
  <si>
    <t>ｍ</t>
    <phoneticPr fontId="20"/>
  </si>
  <si>
    <t>㎡</t>
    <phoneticPr fontId="2"/>
  </si>
  <si>
    <t>ｍ</t>
    <phoneticPr fontId="25"/>
  </si>
  <si>
    <t>ｍ</t>
    <phoneticPr fontId="25"/>
  </si>
  <si>
    <t>％）</t>
    <phoneticPr fontId="20"/>
  </si>
  <si>
    <t>％</t>
    <phoneticPr fontId="20"/>
  </si>
  <si>
    <t>％）</t>
    <phoneticPr fontId="2"/>
  </si>
  <si>
    <t>％）</t>
    <phoneticPr fontId="2"/>
  </si>
  <si>
    <t>％</t>
    <phoneticPr fontId="25"/>
  </si>
  <si>
    <t>％</t>
    <phoneticPr fontId="25"/>
  </si>
  <si>
    <t>ｍ</t>
    <phoneticPr fontId="21"/>
  </si>
  <si>
    <t>ｍ）</t>
    <phoneticPr fontId="21"/>
  </si>
  <si>
    <t>㎡</t>
    <phoneticPr fontId="21"/>
  </si>
  <si>
    <t>赤字は入力例です。</t>
    <rPh sb="0" eb="2">
      <t>アカジ</t>
    </rPh>
    <rPh sb="3" eb="5">
      <t>ニュウリョク</t>
    </rPh>
    <rPh sb="5" eb="6">
      <t>レイ</t>
    </rPh>
    <phoneticPr fontId="26"/>
  </si>
  <si>
    <t>確認申請年月日</t>
    <rPh sb="0" eb="2">
      <t>カクニン</t>
    </rPh>
    <rPh sb="2" eb="4">
      <t>シンセイ</t>
    </rPh>
    <rPh sb="4" eb="5">
      <t>ネン</t>
    </rPh>
    <rPh sb="5" eb="7">
      <t>ガッピ</t>
    </rPh>
    <phoneticPr fontId="25"/>
  </si>
  <si>
    <t>計_確建第一面</t>
    <rPh sb="4" eb="5">
      <t>ダイ</t>
    </rPh>
    <rPh sb="5" eb="7">
      <t>イチメン</t>
    </rPh>
    <phoneticPr fontId="25"/>
  </si>
  <si>
    <t>計_確建第二面</t>
    <rPh sb="4" eb="5">
      <t>ダイ</t>
    </rPh>
    <rPh sb="5" eb="7">
      <t>ニメン</t>
    </rPh>
    <phoneticPr fontId="25"/>
  </si>
  <si>
    <t>計_確建第二面建築主追加</t>
  </si>
  <si>
    <t>計_確建第三面</t>
    <rPh sb="4" eb="5">
      <t>ダイ</t>
    </rPh>
    <rPh sb="5" eb="7">
      <t>サンメン</t>
    </rPh>
    <phoneticPr fontId="25"/>
  </si>
  <si>
    <t>確建第一面</t>
    <rPh sb="2" eb="3">
      <t>ダイ</t>
    </rPh>
    <rPh sb="3" eb="5">
      <t>イチメン</t>
    </rPh>
    <phoneticPr fontId="25"/>
  </si>
  <si>
    <t>確建第二面</t>
    <rPh sb="2" eb="3">
      <t>ダイ</t>
    </rPh>
    <rPh sb="3" eb="5">
      <t>ニメン</t>
    </rPh>
    <phoneticPr fontId="25"/>
  </si>
  <si>
    <t>確建第三面</t>
    <rPh sb="2" eb="3">
      <t>ダイ</t>
    </rPh>
    <rPh sb="3" eb="5">
      <t>サンメン</t>
    </rPh>
    <phoneticPr fontId="25"/>
  </si>
  <si>
    <t>確認申請日付1</t>
    <rPh sb="0" eb="2">
      <t>カクニン</t>
    </rPh>
    <rPh sb="2" eb="4">
      <t>シンセイ</t>
    </rPh>
    <rPh sb="4" eb="6">
      <t>ヒヅケ</t>
    </rPh>
    <phoneticPr fontId="25"/>
  </si>
  <si>
    <t>確認申請日付2</t>
    <rPh sb="0" eb="2">
      <t>カクニン</t>
    </rPh>
    <rPh sb="2" eb="4">
      <t>シンセイ</t>
    </rPh>
    <rPh sb="4" eb="6">
      <t>ヒヅケ</t>
    </rPh>
    <phoneticPr fontId="25"/>
  </si>
  <si>
    <t>確認申請日付3</t>
    <rPh sb="0" eb="2">
      <t>カクニン</t>
    </rPh>
    <rPh sb="2" eb="4">
      <t>シンセイ</t>
    </rPh>
    <rPh sb="4" eb="6">
      <t>ヒヅケ</t>
    </rPh>
    <phoneticPr fontId="25"/>
  </si>
  <si>
    <t>計画変更申請日付1</t>
    <rPh sb="0" eb="2">
      <t>ケイカク</t>
    </rPh>
    <rPh sb="2" eb="4">
      <t>ヘンコウ</t>
    </rPh>
    <rPh sb="4" eb="6">
      <t>シンセイ</t>
    </rPh>
    <rPh sb="6" eb="8">
      <t>ヒヅケ</t>
    </rPh>
    <phoneticPr fontId="25"/>
  </si>
  <si>
    <t>計画変更申請日付2</t>
    <rPh sb="0" eb="2">
      <t>ケイカク</t>
    </rPh>
    <rPh sb="2" eb="4">
      <t>ヘンコウ</t>
    </rPh>
    <rPh sb="4" eb="6">
      <t>シンセイ</t>
    </rPh>
    <rPh sb="6" eb="8">
      <t>ヒヅケ</t>
    </rPh>
    <phoneticPr fontId="25"/>
  </si>
  <si>
    <t>計画変更申請日付3</t>
    <rPh sb="0" eb="2">
      <t>ケイカク</t>
    </rPh>
    <rPh sb="2" eb="4">
      <t>ヘンコウ</t>
    </rPh>
    <rPh sb="4" eb="6">
      <t>シンセイ</t>
    </rPh>
    <rPh sb="6" eb="8">
      <t>ヒヅケ</t>
    </rPh>
    <phoneticPr fontId="25"/>
  </si>
  <si>
    <t>計画変更申請年月日</t>
    <rPh sb="0" eb="2">
      <t>ケイカク</t>
    </rPh>
    <rPh sb="2" eb="4">
      <t>ヘンコウ</t>
    </rPh>
    <rPh sb="4" eb="6">
      <t>シンセイ</t>
    </rPh>
    <rPh sb="6" eb="7">
      <t>ネン</t>
    </rPh>
    <rPh sb="7" eb="9">
      <t>ガッピ</t>
    </rPh>
    <phoneticPr fontId="25"/>
  </si>
  <si>
    <t>確認済証</t>
    <phoneticPr fontId="30"/>
  </si>
  <si>
    <t>交付日1</t>
    <rPh sb="0" eb="3">
      <t>コウフビ</t>
    </rPh>
    <phoneticPr fontId="30"/>
  </si>
  <si>
    <t>交付日2</t>
    <rPh sb="0" eb="3">
      <t>コウフビ</t>
    </rPh>
    <phoneticPr fontId="30"/>
  </si>
  <si>
    <t>交付日3</t>
    <rPh sb="0" eb="3">
      <t>コウフビ</t>
    </rPh>
    <phoneticPr fontId="30"/>
  </si>
  <si>
    <t>確認済証番号</t>
    <phoneticPr fontId="30"/>
  </si>
  <si>
    <t>確認済証交付者</t>
    <rPh sb="4" eb="6">
      <t>コウフ</t>
    </rPh>
    <rPh sb="6" eb="7">
      <t>シャ</t>
    </rPh>
    <phoneticPr fontId="30"/>
  </si>
  <si>
    <t>計画変更概要</t>
    <rPh sb="0" eb="2">
      <t>ケイカク</t>
    </rPh>
    <rPh sb="2" eb="4">
      <t>ヘンコウ</t>
    </rPh>
    <rPh sb="4" eb="6">
      <t>ガイヨウ</t>
    </rPh>
    <phoneticPr fontId="30"/>
  </si>
  <si>
    <t>1.</t>
    <phoneticPr fontId="31"/>
  </si>
  <si>
    <t>担当登録</t>
    <rPh sb="0" eb="2">
      <t>タントウ</t>
    </rPh>
    <rPh sb="2" eb="4">
      <t>トウロク</t>
    </rPh>
    <phoneticPr fontId="31"/>
  </si>
  <si>
    <t>確認申請書（建築物）</t>
    <rPh sb="0" eb="2">
      <t>カクニン</t>
    </rPh>
    <rPh sb="2" eb="5">
      <t>シンセイショ</t>
    </rPh>
    <rPh sb="6" eb="9">
      <t>ケンチクブツ</t>
    </rPh>
    <phoneticPr fontId="31"/>
  </si>
  <si>
    <t>建築計画概要書</t>
    <rPh sb="0" eb="2">
      <t>ケンチク</t>
    </rPh>
    <rPh sb="2" eb="4">
      <t>ケイカク</t>
    </rPh>
    <rPh sb="4" eb="7">
      <t>ガイヨウショ</t>
    </rPh>
    <phoneticPr fontId="31"/>
  </si>
  <si>
    <t>建築工事届</t>
    <rPh sb="0" eb="2">
      <t>ケンチク</t>
    </rPh>
    <rPh sb="2" eb="4">
      <t>コウジ</t>
    </rPh>
    <rPh sb="4" eb="5">
      <t>トドケ</t>
    </rPh>
    <phoneticPr fontId="31"/>
  </si>
  <si>
    <t>計画変更確認申請書（建築物）</t>
  </si>
  <si>
    <t>建築計画概要書（計画変更）</t>
    <phoneticPr fontId="31"/>
  </si>
  <si>
    <t>第一面</t>
    <rPh sb="0" eb="1">
      <t>ダイ</t>
    </rPh>
    <rPh sb="1" eb="3">
      <t>イチメン</t>
    </rPh>
    <phoneticPr fontId="31"/>
  </si>
  <si>
    <t>第二面</t>
    <rPh sb="0" eb="1">
      <t>ダイ</t>
    </rPh>
    <rPh sb="1" eb="3">
      <t>ニメン</t>
    </rPh>
    <phoneticPr fontId="31"/>
  </si>
  <si>
    <t>第三面</t>
    <rPh sb="0" eb="1">
      <t>ダイ</t>
    </rPh>
    <rPh sb="2" eb="3">
      <t>メン</t>
    </rPh>
    <phoneticPr fontId="31"/>
  </si>
  <si>
    <t>第四面</t>
    <rPh sb="0" eb="1">
      <t>ダイ</t>
    </rPh>
    <rPh sb="1" eb="2">
      <t>ヨン</t>
    </rPh>
    <rPh sb="2" eb="3">
      <t>メン</t>
    </rPh>
    <phoneticPr fontId="31"/>
  </si>
  <si>
    <t>第五面</t>
    <rPh sb="0" eb="1">
      <t>ダイ</t>
    </rPh>
    <rPh sb="1" eb="2">
      <t>ゴ</t>
    </rPh>
    <rPh sb="2" eb="3">
      <t>メン</t>
    </rPh>
    <phoneticPr fontId="31"/>
  </si>
  <si>
    <t>第六面</t>
    <rPh sb="0" eb="1">
      <t>ダイ</t>
    </rPh>
    <rPh sb="1" eb="2">
      <t>ロク</t>
    </rPh>
    <rPh sb="2" eb="3">
      <t>メン</t>
    </rPh>
    <phoneticPr fontId="31"/>
  </si>
  <si>
    <t>担当登録（代理設計監理）</t>
    <rPh sb="0" eb="2">
      <t>タントウ</t>
    </rPh>
    <rPh sb="2" eb="4">
      <t>トウロク</t>
    </rPh>
    <rPh sb="5" eb="7">
      <t>ダイリ</t>
    </rPh>
    <rPh sb="7" eb="9">
      <t>セッケイ</t>
    </rPh>
    <rPh sb="9" eb="11">
      <t>カンリ</t>
    </rPh>
    <phoneticPr fontId="31"/>
  </si>
  <si>
    <t>担当登録（施工）</t>
    <rPh sb="0" eb="2">
      <t>タントウ</t>
    </rPh>
    <rPh sb="2" eb="4">
      <t>トウロク</t>
    </rPh>
    <rPh sb="5" eb="7">
      <t>セコウ</t>
    </rPh>
    <phoneticPr fontId="31"/>
  </si>
  <si>
    <t>委任状</t>
    <rPh sb="0" eb="3">
      <t>イニンジョウ</t>
    </rPh>
    <phoneticPr fontId="31"/>
  </si>
  <si>
    <t>審査受付票</t>
    <rPh sb="0" eb="2">
      <t>シンサ</t>
    </rPh>
    <rPh sb="2" eb="4">
      <t>ウケツケ</t>
    </rPh>
    <rPh sb="4" eb="5">
      <t>ヒョウ</t>
    </rPh>
    <phoneticPr fontId="31"/>
  </si>
  <si>
    <t>確認申請</t>
    <rPh sb="0" eb="2">
      <t>カクニン</t>
    </rPh>
    <rPh sb="2" eb="4">
      <t>シンセイ</t>
    </rPh>
    <phoneticPr fontId="31"/>
  </si>
  <si>
    <t>9.</t>
    <phoneticPr fontId="31"/>
  </si>
  <si>
    <t>11.</t>
    <phoneticPr fontId="31"/>
  </si>
  <si>
    <t>その他注意書</t>
    <rPh sb="2" eb="3">
      <t>タ</t>
    </rPh>
    <rPh sb="3" eb="5">
      <t>チュウイ</t>
    </rPh>
    <rPh sb="5" eb="6">
      <t>カ</t>
    </rPh>
    <phoneticPr fontId="31"/>
  </si>
  <si>
    <t>事前確認、入力</t>
    <rPh sb="0" eb="2">
      <t>ジゼン</t>
    </rPh>
    <rPh sb="2" eb="4">
      <t>カクニン</t>
    </rPh>
    <rPh sb="5" eb="7">
      <t>ニュウリョク</t>
    </rPh>
    <phoneticPr fontId="31"/>
  </si>
  <si>
    <t>計画変更申請</t>
    <rPh sb="0" eb="2">
      <t>ケイカク</t>
    </rPh>
    <rPh sb="2" eb="4">
      <t>ヘンコウ</t>
    </rPh>
    <rPh sb="4" eb="6">
      <t>シンセイ</t>
    </rPh>
    <phoneticPr fontId="31"/>
  </si>
  <si>
    <t>11行目(セルC11)より入力</t>
    <rPh sb="2" eb="4">
      <t>ギョウメ</t>
    </rPh>
    <rPh sb="13" eb="15">
      <t>ニュウリョク</t>
    </rPh>
    <phoneticPr fontId="26"/>
  </si>
  <si>
    <t>　このEXCEL表により日本タリアセン株式会社への確認申請（建築物）提出図書を作成することができ、入力支援として各様式の同一項目への入力は不要となっております。はじめに「代理者」「設計者」「監理者」の担当者を「担当登録（代理設計監理）」のシートに、「施工者」を「担当登録（施工）」のシートにそれぞれ入力し登録していただくことにより、一覧から選択できるようになります。</t>
    <rPh sb="12" eb="14">
      <t>ニホン</t>
    </rPh>
    <rPh sb="19" eb="21">
      <t>カブシキ</t>
    </rPh>
    <rPh sb="21" eb="23">
      <t>ガイシャ</t>
    </rPh>
    <rPh sb="25" eb="27">
      <t>カクニン</t>
    </rPh>
    <rPh sb="27" eb="29">
      <t>シンセイ</t>
    </rPh>
    <rPh sb="30" eb="33">
      <t>ケンチクブツ</t>
    </rPh>
    <rPh sb="34" eb="36">
      <t>テイシュツ</t>
    </rPh>
    <rPh sb="152" eb="154">
      <t>トウロク</t>
    </rPh>
    <phoneticPr fontId="31"/>
  </si>
  <si>
    <t>審　査　受　付　票</t>
    <rPh sb="0" eb="1">
      <t>シン</t>
    </rPh>
    <rPh sb="2" eb="3">
      <t>サ</t>
    </rPh>
    <rPh sb="4" eb="5">
      <t>ウケ</t>
    </rPh>
    <rPh sb="6" eb="7">
      <t>ツキ</t>
    </rPh>
    <rPh sb="8" eb="9">
      <t>ヒョウ</t>
    </rPh>
    <phoneticPr fontId="2"/>
  </si>
  <si>
    <t>2.</t>
    <phoneticPr fontId="31"/>
  </si>
  <si>
    <t>4.</t>
    <phoneticPr fontId="31"/>
  </si>
  <si>
    <t>6.</t>
    <phoneticPr fontId="31"/>
  </si>
  <si>
    <t>【計画変更の概要】</t>
    <rPh sb="1" eb="3">
      <t>ケイカク</t>
    </rPh>
    <rPh sb="3" eb="5">
      <t>ヘンコウ</t>
    </rPh>
    <rPh sb="6" eb="8">
      <t>ガイヨウ</t>
    </rPh>
    <phoneticPr fontId="30"/>
  </si>
  <si>
    <t>【計画変更の概要】</t>
    <phoneticPr fontId="30"/>
  </si>
  <si>
    <t>【計画変更の概要】</t>
    <phoneticPr fontId="30"/>
  </si>
  <si>
    <t>ハ．</t>
    <phoneticPr fontId="20"/>
  </si>
  <si>
    <t>ニ．</t>
    <phoneticPr fontId="20"/>
  </si>
  <si>
    <t>ホ．</t>
    <phoneticPr fontId="20"/>
  </si>
  <si>
    <t>ハ．</t>
    <phoneticPr fontId="25"/>
  </si>
  <si>
    <t>ニ．</t>
    <phoneticPr fontId="25"/>
  </si>
  <si>
    <t>ホ．</t>
    <phoneticPr fontId="25"/>
  </si>
  <si>
    <t>ハ．</t>
    <phoneticPr fontId="30"/>
  </si>
  <si>
    <t>ニ．</t>
    <phoneticPr fontId="30"/>
  </si>
  <si>
    <t>ホ．</t>
    <phoneticPr fontId="30"/>
  </si>
  <si>
    <t>１． 各面共通関係</t>
    <phoneticPr fontId="2"/>
  </si>
  <si>
    <t>数字は算用数字を、単位はメートル法を用いてください。</t>
    <phoneticPr fontId="2"/>
  </si>
  <si>
    <t>２． 第一面関係</t>
    <phoneticPr fontId="2"/>
  </si>
  <si>
    <t>３． 第二面関係</t>
    <phoneticPr fontId="2"/>
  </si>
  <si>
    <t>事項を記入して添えてください。</t>
    <phoneticPr fontId="2"/>
  </si>
  <si>
    <t>建築士事務所に属していないときは、所在地はそれぞれ代理者、設計者又は工事監理者の住所を書いてください。</t>
    <phoneticPr fontId="2"/>
  </si>
  <si>
    <t>ついて記入してください。</t>
    <phoneticPr fontId="2"/>
  </si>
  <si>
    <t>に申請に係る建築物に係る他のすべての設計者、建築設備の設計に関し意見を聴いた者及び工事監理者について記入</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</si>
  <si>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</si>
  <si>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</si>
  <si>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</si>
  <si>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</si>
  <si>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</si>
  <si>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</si>
  <si>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</si>
  <si>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</si>
  <si>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</si>
  <si>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変更した場合においては、申請をした都道府県名又は指定構造計算適合性判定機関の名称及び事務所の所在地を含む。）</t>
    <phoneticPr fontId="2"/>
  </si>
  <si>
    <t>を届け出てください。なお、所在地については、○○県○○市、郡○○町、村、程度で結構です。</t>
    <phoneticPr fontId="2"/>
  </si>
  <si>
    <t>建築物エネルギー消費性能判定機関の名称及び事務所の所在地を記入してください。未提出の場合には、提出する予定</t>
    <phoneticPr fontId="2"/>
  </si>
  <si>
    <t>の所管行政庁名又は登録建築物エネルギー消費性能判定機関の名称及び事務所の所在地を記入し、提出をした後に、</t>
    <phoneticPr fontId="2"/>
  </si>
  <si>
    <t>遅滞なく、提出をした旨（提出先を変更した場合においては、提出をした所管行政庁名又は登録建築物エネルギー消費</t>
    <phoneticPr fontId="2"/>
  </si>
  <si>
    <t>性能判定機関の名称及び事務所の所在地を含む。）を届け出てください。なお、所在地については、○○県○○市、</t>
    <phoneticPr fontId="2"/>
  </si>
  <si>
    <t>郡○○町、村、程度で結構です。</t>
    <phoneticPr fontId="2"/>
  </si>
  <si>
    <t>また、提出不要の場合には、建築物のエネルギー消費性能の向上に関する法律施行令第4条第1項に規定する床面積を記</t>
    <phoneticPr fontId="2"/>
  </si>
  <si>
    <t>入する等、提出が不要である理由を記入してください。特に必要がある場合には、各階平面図等の図書によりその根拠</t>
    <phoneticPr fontId="2"/>
  </si>
  <si>
    <t>に関する法律第11条第1項の規定による非住宅部分を有さない場合その他の提出が不要であることが明らかな場合は、</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</si>
  <si>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</si>
  <si>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</si>
  <si>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</si>
  <si>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</si>
  <si>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</si>
  <si>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してください。</t>
    <phoneticPr fontId="2"/>
  </si>
  <si>
    <t>地域又は指定のない区域のうち２以上の地域又は区域にわたるときは、それぞれの地域又は区域について記入して</t>
    <phoneticPr fontId="2"/>
  </si>
  <si>
    <t>ください。なお、建築物の敷地が２以上の区域、地域、地区又は街区にわたる場合は、それぞれの区域、地域、地区</t>
    <phoneticPr fontId="2"/>
  </si>
  <si>
    <t>又は街区を記入してください。</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</si>
  <si>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</si>
  <si>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</si>
  <si>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</si>
  <si>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</si>
  <si>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</si>
  <si>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</si>
  <si>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</si>
  <si>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又は第６項の規定に基づき定められる当該建築物の建蔽率を記入してください。</t>
    <phoneticPr fontId="2"/>
  </si>
  <si>
    <t>の最高限度が定められた区域内においては、１１欄の「ロ」に建築物の地階でその天井が地盤面からの高さ１メートル</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</si>
  <si>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</si>
  <si>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</si>
  <si>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(1)　自動車車庫等の部分　５分の１</t>
    <phoneticPr fontId="2"/>
  </si>
  <si>
    <t>(2)　備蓄倉庫の部分　５０分の１</t>
    <phoneticPr fontId="2"/>
  </si>
  <si>
    <t>(3)　蓄電池の設置部分　５０分の１</t>
    <phoneticPr fontId="2"/>
  </si>
  <si>
    <t>(4)　自家発電設備の設置部分　１００分の１</t>
    <phoneticPr fontId="2"/>
  </si>
  <si>
    <t>(5)　貯水槽の設置部分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</si>
  <si>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</si>
  <si>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</si>
  <si>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</si>
  <si>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</si>
  <si>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５． 第四面関係</t>
    <phoneticPr fontId="2"/>
  </si>
  <si>
    <t>必要はありません。</t>
    <phoneticPr fontId="2"/>
  </si>
  <si>
    <t>付し、その番号を記入してください。</t>
    <phoneticPr fontId="2"/>
  </si>
  <si>
    <t>機械室その他これらに類する建築物の部分の階の数を記入してください。</t>
    <phoneticPr fontId="2"/>
  </si>
  <si>
    <t>いることを証する書面を添える場合には、当該建築基準関係規定に係る内容を概要として記載する必要はありません。</t>
    <phoneticPr fontId="2"/>
  </si>
  <si>
    <t>第１０条各号に掲げる建築物のうち、該当するものの号の数字を記入してください。</t>
    <phoneticPr fontId="2"/>
  </si>
  <si>
    <t>マークを入れてください。</t>
    <phoneticPr fontId="2"/>
  </si>
  <si>
    <t>添えてください。</t>
    <phoneticPr fontId="2"/>
  </si>
  <si>
    <t>てください。</t>
    <phoneticPr fontId="2"/>
  </si>
  <si>
    <t>６． 第五面関係</t>
    <phoneticPr fontId="2"/>
  </si>
  <si>
    <t>場合は５欄から８欄までの記載内容が同じときは、２欄に同じ記載内容となる階を列記し、併せて１枚とすることが</t>
    <phoneticPr fontId="2"/>
  </si>
  <si>
    <t>できます。</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</si>
  <si>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</si>
  <si>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</si>
  <si>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</si>
  <si>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</si>
  <si>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</si>
  <si>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</si>
  <si>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１．各面共通関係</t>
    <phoneticPr fontId="2"/>
  </si>
  <si>
    <t>２．第一面関係</t>
    <phoneticPr fontId="2"/>
  </si>
  <si>
    <t>01</t>
    <phoneticPr fontId="2"/>
  </si>
  <si>
    <t>他に分類されない居住専用建築物</t>
    <phoneticPr fontId="2"/>
  </si>
  <si>
    <t>農林水産業</t>
    <phoneticPr fontId="2"/>
  </si>
  <si>
    <t>農業、林業、漁業、水産養殖業</t>
    <rPh sb="0" eb="2">
      <t>ノウギョウ</t>
    </rPh>
    <rPh sb="3" eb="5">
      <t>リンギョウ</t>
    </rPh>
    <rPh sb="6" eb="8">
      <t>ギョギョウ</t>
    </rPh>
    <rPh sb="9" eb="11">
      <t>スイサン</t>
    </rPh>
    <rPh sb="11" eb="13">
      <t>ヨウショク</t>
    </rPh>
    <rPh sb="13" eb="14">
      <t>ギョウ</t>
    </rPh>
    <phoneticPr fontId="2"/>
  </si>
  <si>
    <t>鉱業、採石業、砂利採取業、建設業</t>
    <rPh sb="13" eb="16">
      <t>ケンセツギョウ</t>
    </rPh>
    <phoneticPr fontId="2"/>
  </si>
  <si>
    <t>鉱業、採石業、砂利採取業</t>
    <rPh sb="0" eb="2">
      <t>コウギョウ</t>
    </rPh>
    <rPh sb="3" eb="5">
      <t>サイセキ</t>
    </rPh>
    <rPh sb="5" eb="6">
      <t>ギョウ</t>
    </rPh>
    <rPh sb="7" eb="9">
      <t>ジャリ</t>
    </rPh>
    <rPh sb="9" eb="12">
      <t>サイシュギョウ</t>
    </rPh>
    <phoneticPr fontId="2"/>
  </si>
  <si>
    <t>建設業</t>
    <rPh sb="0" eb="3">
      <t>ケンセツギョウ</t>
    </rPh>
    <phoneticPr fontId="2"/>
  </si>
  <si>
    <t>木製品製造業、家具・装備品製造業、パルプ・紙・紙加工品</t>
    <phoneticPr fontId="2"/>
  </si>
  <si>
    <t>１５から記号１８までに該当するものを除く。）、</t>
    <phoneticPr fontId="2"/>
  </si>
  <si>
    <t>はん用機械器具製造業、生産用機械器具製造業、業務用機</t>
    <phoneticPr fontId="2"/>
  </si>
  <si>
    <t>械器具製造業、電子部品・デバイス・電子回路製造業、電</t>
    <phoneticPr fontId="2"/>
  </si>
  <si>
    <t>気機械器具製造業、情報通信機械器具製造業、輸送用機械</t>
    <phoneticPr fontId="2"/>
  </si>
  <si>
    <t>ゴム製品製造業、なめし革・同製品・毛皮製造業、その他</t>
    <phoneticPr fontId="2"/>
  </si>
  <si>
    <t>電気業</t>
    <phoneticPr fontId="2"/>
  </si>
  <si>
    <t>水道業</t>
    <phoneticPr fontId="2"/>
  </si>
  <si>
    <t>情報通信業</t>
    <phoneticPr fontId="2"/>
  </si>
  <si>
    <t>放送業、情報サービス業、インターネット附属サービス業</t>
    <phoneticPr fontId="2"/>
  </si>
  <si>
    <t>映像・音声・文字情報製作業（新聞業及び出版業に限る。）</t>
    <phoneticPr fontId="2"/>
  </si>
  <si>
    <t>鉄道業、道路旅客運送業、道路貨物運送業、水運業、航空</t>
    <phoneticPr fontId="2"/>
  </si>
  <si>
    <t>に限る。)</t>
    <phoneticPr fontId="2"/>
  </si>
  <si>
    <t>その他の教育及び学習支援業(記号35及び記号36に該当す</t>
    <phoneticPr fontId="2"/>
  </si>
  <si>
    <t>医療業、保健衛生</t>
    <phoneticPr fontId="2"/>
  </si>
  <si>
    <t>その他のサービス業</t>
    <phoneticPr fontId="2"/>
  </si>
  <si>
    <t>郵便業(信書便達業を含む。)郵便局</t>
    <phoneticPr fontId="2"/>
  </si>
  <si>
    <t>学術・開発研究機関、政治・経済・文化団体</t>
    <phoneticPr fontId="2"/>
  </si>
  <si>
    <t>物品賃貸業、専門サービス業、広告業、技術サービス業、</t>
    <phoneticPr fontId="2"/>
  </si>
  <si>
    <t>(旅行業を除く。)、協同組合、サービス業(他に分類され</t>
    <phoneticPr fontId="2"/>
  </si>
  <si>
    <t>ないもの)(記号41及び記号44に該当するものを除く。)</t>
    <phoneticPr fontId="2"/>
  </si>
  <si>
    <t>しない建築物をいいます。</t>
    <phoneticPr fontId="2"/>
  </si>
  <si>
    <t>し得る住宅が新たに造られるものをいいます。例えば、既存住宅の棟続きであつても、居室、台所又は便所を</t>
    <phoneticPr fontId="2"/>
  </si>
  <si>
    <t>整えて独立して居住し得るものは「新設」に含まれます。「その他」とは、増築又は改築によつて造られる住</t>
    <phoneticPr fontId="2"/>
  </si>
  <si>
    <t>宅で新設に該当しないものをいいます。例えば、一敷地内に既存住宅があつて、別棟に５０平方メートルの居</t>
    <phoneticPr fontId="2"/>
  </si>
  <si>
    <t>室だけを建築しても、新たに造られた部分だけでは独立して居住し得ないから「その他」に含まれます。</t>
    <phoneticPr fontId="2"/>
  </si>
  <si>
    <t>５．第四面関係</t>
    <phoneticPr fontId="2"/>
  </si>
  <si>
    <t>①　第四面は、既存の建築物を除却し、引き続き、当該敷地内において建築物を建築しようとする場合において、</t>
    <phoneticPr fontId="2"/>
  </si>
  <si>
    <t>じて括弧内に該当する記号を記入してください。また、一敷地内に除却しようとする建築物以外に既存の建築</t>
    <phoneticPr fontId="2"/>
  </si>
  <si>
    <t>物があるときは、記入に際しては、その部分と除却しようとする部分とを総合して判断してください。</t>
    <phoneticPr fontId="2"/>
  </si>
  <si>
    <t>書類名称</t>
    <phoneticPr fontId="2"/>
  </si>
  <si>
    <t>必要部数</t>
    <phoneticPr fontId="2"/>
  </si>
  <si>
    <t>4号建築物</t>
    <phoneticPr fontId="2"/>
  </si>
  <si>
    <t>左記以外</t>
    <phoneticPr fontId="2"/>
  </si>
  <si>
    <t>1</t>
    <phoneticPr fontId="2"/>
  </si>
  <si>
    <t>審査受付票</t>
  </si>
  <si>
    <t>2</t>
  </si>
  <si>
    <t>確認申請書</t>
  </si>
  <si>
    <t>委任状</t>
  </si>
  <si>
    <t>-</t>
  </si>
  <si>
    <t>※1</t>
  </si>
  <si>
    <t>※3</t>
  </si>
  <si>
    <t>確認事項</t>
    <rPh sb="0" eb="2">
      <t>カクニン</t>
    </rPh>
    <rPh sb="2" eb="4">
      <t>ジコウ</t>
    </rPh>
    <phoneticPr fontId="2"/>
  </si>
  <si>
    <t>2.</t>
  </si>
  <si>
    <t>必要書類の確認</t>
    <rPh sb="5" eb="7">
      <t>カクニン</t>
    </rPh>
    <phoneticPr fontId="31"/>
  </si>
  <si>
    <t>3.</t>
    <phoneticPr fontId="31"/>
  </si>
  <si>
    <t>5.</t>
    <phoneticPr fontId="31"/>
  </si>
  <si>
    <t>7.</t>
    <phoneticPr fontId="31"/>
  </si>
  <si>
    <t>8.</t>
    <phoneticPr fontId="31"/>
  </si>
  <si>
    <t>10.</t>
    <phoneticPr fontId="31"/>
  </si>
  <si>
    <t>12.</t>
    <phoneticPr fontId="31"/>
  </si>
  <si>
    <t>建築確認申請必要書類</t>
    <rPh sb="0" eb="2">
      <t>ケンチク</t>
    </rPh>
    <rPh sb="2" eb="4">
      <t>カクニン</t>
    </rPh>
    <rPh sb="4" eb="6">
      <t>シンセイ</t>
    </rPh>
    <rPh sb="6" eb="8">
      <t>ヒツヨウ</t>
    </rPh>
    <rPh sb="8" eb="10">
      <t>ショルイ</t>
    </rPh>
    <rPh sb="9" eb="10">
      <t>ルイ</t>
    </rPh>
    <phoneticPr fontId="31"/>
  </si>
  <si>
    <t>ニ．</t>
    <phoneticPr fontId="2"/>
  </si>
  <si>
    <t>ヌ．</t>
    <phoneticPr fontId="2"/>
  </si>
  <si>
    <t>宅配ボックスの設置部分</t>
    <rPh sb="0" eb="2">
      <t>タクハイ</t>
    </rPh>
    <phoneticPr fontId="2"/>
  </si>
  <si>
    <t>ヲ．</t>
    <phoneticPr fontId="2"/>
  </si>
  <si>
    <t>老人ホーム等の部分　】</t>
    <rPh sb="5" eb="6">
      <t>トウ</t>
    </rPh>
    <phoneticPr fontId="2"/>
  </si>
  <si>
    <t>地階の住宅又は老人ホーム等の部分</t>
    <rPh sb="12" eb="13">
      <t>トウ</t>
    </rPh>
    <phoneticPr fontId="2"/>
  </si>
  <si>
    <t>ワ．</t>
    <phoneticPr fontId="30"/>
  </si>
  <si>
    <t>カ.</t>
    <phoneticPr fontId="30"/>
  </si>
  <si>
    <t>A</t>
    <phoneticPr fontId="2"/>
  </si>
  <si>
    <t>①</t>
    <phoneticPr fontId="2"/>
  </si>
  <si>
    <t>B</t>
    <phoneticPr fontId="2"/>
  </si>
  <si>
    <t>C</t>
    <phoneticPr fontId="2"/>
  </si>
  <si>
    <t>D</t>
    <phoneticPr fontId="2"/>
  </si>
  <si>
    <t>F</t>
    <phoneticPr fontId="2"/>
  </si>
  <si>
    <t>G</t>
    <phoneticPr fontId="2"/>
  </si>
  <si>
    <t>H</t>
    <phoneticPr fontId="2"/>
  </si>
  <si>
    <t>I</t>
    <phoneticPr fontId="2"/>
  </si>
  <si>
    <t>J</t>
    <phoneticPr fontId="2"/>
  </si>
  <si>
    <t>K</t>
    <phoneticPr fontId="2"/>
  </si>
  <si>
    <t xml:space="preserve"> </t>
    <phoneticPr fontId="20"/>
  </si>
  <si>
    <t>延べ面積宅配ボックスの設置申請部分</t>
    <rPh sb="4" eb="6">
      <t>タクハイ</t>
    </rPh>
    <rPh sb="11" eb="13">
      <t>セッチ</t>
    </rPh>
    <rPh sb="13" eb="15">
      <t>シンセイ</t>
    </rPh>
    <phoneticPr fontId="25"/>
  </si>
  <si>
    <t>延べ面積宅配ボックスの設置申請以外</t>
    <phoneticPr fontId="25"/>
  </si>
  <si>
    <t>延べ面積宅配ボックスの設置申請合計</t>
    <phoneticPr fontId="25"/>
  </si>
  <si>
    <t>令和</t>
    <phoneticPr fontId="2"/>
  </si>
  <si>
    <t xml:space="preserve"> 令和</t>
    <phoneticPr fontId="2"/>
  </si>
  <si>
    <t>令和</t>
    <phoneticPr fontId="2"/>
  </si>
  <si>
    <t>令和　　　年　　　月　　　日</t>
    <rPh sb="5" eb="6">
      <t>ネン</t>
    </rPh>
    <rPh sb="9" eb="10">
      <t>ガツ</t>
    </rPh>
    <rPh sb="13" eb="14">
      <t>ニチ</t>
    </rPh>
    <phoneticPr fontId="2"/>
  </si>
  <si>
    <t>令和</t>
    <phoneticPr fontId="2"/>
  </si>
  <si>
    <t>令和</t>
    <phoneticPr fontId="2"/>
  </si>
  <si>
    <t>JTC－第14号様式</t>
    <phoneticPr fontId="2"/>
  </si>
  <si>
    <t>JTC-第6号様式</t>
    <phoneticPr fontId="2"/>
  </si>
  <si>
    <t>建築基準法施行令第108条の3第1項第1号イ及びロに掲げる基準に適合する構造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0"/>
  </si>
  <si>
    <t>延焼防止建築物</t>
    <rPh sb="0" eb="2">
      <t>エンショウ</t>
    </rPh>
    <rPh sb="2" eb="4">
      <t>ボウシ</t>
    </rPh>
    <rPh sb="4" eb="6">
      <t>ケンチク</t>
    </rPh>
    <rPh sb="6" eb="7">
      <t>ブツ</t>
    </rPh>
    <phoneticPr fontId="20"/>
  </si>
  <si>
    <t>準延焼防止建築物</t>
    <rPh sb="0" eb="1">
      <t>ジュン</t>
    </rPh>
    <rPh sb="1" eb="3">
      <t>エンショウ</t>
    </rPh>
    <rPh sb="3" eb="5">
      <t>ボウシ</t>
    </rPh>
    <rPh sb="5" eb="7">
      <t>ケンチク</t>
    </rPh>
    <rPh sb="7" eb="8">
      <t>ブツ</t>
    </rPh>
    <phoneticPr fontId="20"/>
  </si>
  <si>
    <t>その他</t>
    <rPh sb="2" eb="3">
      <t>タ</t>
    </rPh>
    <phoneticPr fontId="20"/>
  </si>
  <si>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0"/>
  </si>
  <si>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0"/>
  </si>
  <si>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0"/>
  </si>
  <si>
    <t>耐火構造</t>
    <rPh sb="2" eb="4">
      <t>コウゾウ</t>
    </rPh>
    <phoneticPr fontId="20"/>
  </si>
  <si>
    <t>準耐火構造</t>
    <rPh sb="3" eb="5">
      <t>コウゾウ</t>
    </rPh>
    <phoneticPr fontId="20"/>
  </si>
  <si>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0"/>
  </si>
  <si>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0"/>
  </si>
  <si>
    <t>【８．階数】</t>
    <phoneticPr fontId="20"/>
  </si>
  <si>
    <t>【９．高さ】</t>
    <phoneticPr fontId="20"/>
  </si>
  <si>
    <t>【１０．建築設備の種類】</t>
    <phoneticPr fontId="20"/>
  </si>
  <si>
    <t>【１１．確認の特例】</t>
    <phoneticPr fontId="20"/>
  </si>
  <si>
    <t>【１２．床面積】</t>
    <phoneticPr fontId="20"/>
  </si>
  <si>
    <t>【１３．屋根】</t>
    <phoneticPr fontId="20"/>
  </si>
  <si>
    <t>【１４．外壁】</t>
    <phoneticPr fontId="20"/>
  </si>
  <si>
    <t>【１５．軒裏】</t>
    <phoneticPr fontId="20"/>
  </si>
  <si>
    <t>【１６．居室の床の高さ】</t>
    <phoneticPr fontId="20"/>
  </si>
  <si>
    <t>【１７．便所の種類】</t>
    <phoneticPr fontId="20"/>
  </si>
  <si>
    <t>【１８．その他必要な事項】</t>
    <phoneticPr fontId="20"/>
  </si>
  <si>
    <t>【１９．備考】</t>
    <phoneticPr fontId="20"/>
  </si>
  <si>
    <t>工事の完了後においても引き続き同法第３条第２項（同法第８６条の９第１項において準用する場合を含む。）の適用</t>
    <phoneticPr fontId="2"/>
  </si>
  <si>
    <t>を受けない規定並びに当該規定に適合しないこととなった時期及び理由を１８欄又は別紙に記載して添えてください。</t>
    <phoneticPr fontId="2"/>
  </si>
  <si>
    <t>「準耐火構造」、「準耐火構造と同等の準耐火性能を有する構造（ロ－１）」（建築基準法施行令第１０９条の３第１号</t>
    <rPh sb="4" eb="6">
      <t>コウゾウ</t>
    </rPh>
    <rPh sb="9" eb="10">
      <t>ジュン</t>
    </rPh>
    <rPh sb="10" eb="12">
      <t>タイカ</t>
    </rPh>
    <rPh sb="12" eb="14">
      <t>コウゾウ</t>
    </rPh>
    <rPh sb="15" eb="17">
      <t>ドウトウ</t>
    </rPh>
    <rPh sb="18" eb="19">
      <t>ジュン</t>
    </rPh>
    <rPh sb="19" eb="21">
      <t>タイカ</t>
    </rPh>
    <rPh sb="21" eb="23">
      <t>セイノウ</t>
    </rPh>
    <rPh sb="24" eb="25">
      <t>ユウ</t>
    </rPh>
    <rPh sb="27" eb="29">
      <t>コウゾウ</t>
    </rPh>
    <rPh sb="36" eb="38">
      <t>ケンチク</t>
    </rPh>
    <rPh sb="38" eb="41">
      <t>キジュンホウ</t>
    </rPh>
    <rPh sb="41" eb="44">
      <t>セコウレイ</t>
    </rPh>
    <rPh sb="44" eb="45">
      <t>ダイ</t>
    </rPh>
    <rPh sb="48" eb="49">
      <t>ジョウ</t>
    </rPh>
    <rPh sb="51" eb="52">
      <t>ダイ</t>
    </rPh>
    <rPh sb="53" eb="54">
      <t>ゴウ</t>
    </rPh>
    <phoneticPr fontId="2"/>
  </si>
  <si>
    <t>床面積の算定において床下部分の面積を除くものとし、１９欄に、高床式住宅である旨及び床下部分の面積を記入し</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</si>
  <si>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</si>
  <si>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</si>
  <si>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</si>
  <si>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</si>
  <si>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</si>
  <si>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</si>
  <si>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0"/>
  </si>
  <si>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0"/>
  </si>
  <si>
    <t>準耐火建築物</t>
    <rPh sb="0" eb="1">
      <t>ジュン</t>
    </rPh>
    <rPh sb="1" eb="3">
      <t>タイカ</t>
    </rPh>
    <rPh sb="3" eb="5">
      <t>ケンチク</t>
    </rPh>
    <rPh sb="5" eb="6">
      <t>ブツ</t>
    </rPh>
    <phoneticPr fontId="20"/>
  </si>
  <si>
    <t>【７．建築基準法第61条の規定の適用】</t>
    <rPh sb="3" eb="5">
      <t>ケンチク</t>
    </rPh>
    <rPh sb="5" eb="8">
      <t>キジュンホウ</t>
    </rPh>
    <rPh sb="8" eb="9">
      <t>ダイ</t>
    </rPh>
    <rPh sb="11" eb="12">
      <t>ジョウ</t>
    </rPh>
    <rPh sb="13" eb="15">
      <t>キテイ</t>
    </rPh>
    <rPh sb="16" eb="18">
      <t>テキヨウ</t>
    </rPh>
    <phoneticPr fontId="20"/>
  </si>
  <si>
    <t>【５．主要構造部】</t>
    <rPh sb="3" eb="5">
      <t>シュヨウ</t>
    </rPh>
    <rPh sb="5" eb="7">
      <t>コウゾウ</t>
    </rPh>
    <rPh sb="7" eb="8">
      <t>ブ</t>
    </rPh>
    <phoneticPr fontId="20"/>
  </si>
  <si>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0"/>
  </si>
  <si>
    <t>耐火建築物</t>
    <rPh sb="0" eb="2">
      <t>タイカ</t>
    </rPh>
    <rPh sb="2" eb="4">
      <t>ケンチク</t>
    </rPh>
    <rPh sb="4" eb="5">
      <t>ブツ</t>
    </rPh>
    <phoneticPr fontId="20"/>
  </si>
  <si>
    <t>入れてください。いずれにも該当しない場合は「その他」に「レ」マークを入れてください。</t>
    <rPh sb="13" eb="15">
      <t>ガイトウ</t>
    </rPh>
    <rPh sb="18" eb="20">
      <t>バアイ</t>
    </rPh>
    <rPh sb="24" eb="25">
      <t>タ</t>
    </rPh>
    <rPh sb="34" eb="35">
      <t>イ</t>
    </rPh>
    <phoneticPr fontId="2"/>
  </si>
  <si>
    <t>ただし書きに該当する建築物」、「建築基準法施行令第１１０条第１号に掲げる基準に適合する構造」又は、「その他」</t>
    <rPh sb="3" eb="4">
      <t>カ</t>
    </rPh>
    <rPh sb="6" eb="8">
      <t>ガイトウ</t>
    </rPh>
    <rPh sb="10" eb="12">
      <t>ケンチク</t>
    </rPh>
    <rPh sb="12" eb="13">
      <t>ブツ</t>
    </rPh>
    <rPh sb="16" eb="18">
      <t>ケンチク</t>
    </rPh>
    <rPh sb="18" eb="21">
      <t>キジュンホウ</t>
    </rPh>
    <rPh sb="21" eb="24">
      <t>セコウレイ</t>
    </rPh>
    <rPh sb="24" eb="25">
      <t>ダイ</t>
    </rPh>
    <rPh sb="28" eb="29">
      <t>ジョウ</t>
    </rPh>
    <rPh sb="29" eb="30">
      <t>ダイ</t>
    </rPh>
    <rPh sb="31" eb="32">
      <t>ゴウ</t>
    </rPh>
    <rPh sb="33" eb="34">
      <t>カカ</t>
    </rPh>
    <rPh sb="36" eb="38">
      <t>キジュン</t>
    </rPh>
    <rPh sb="39" eb="41">
      <t>テキゴウ</t>
    </rPh>
    <rPh sb="43" eb="45">
      <t>コウゾウ</t>
    </rPh>
    <rPh sb="46" eb="47">
      <t>マタ</t>
    </rPh>
    <rPh sb="52" eb="53">
      <t>タ</t>
    </rPh>
    <phoneticPr fontId="2"/>
  </si>
  <si>
    <t>【１２．床面積】</t>
  </si>
  <si>
    <t>【１２．床面積】</t>
    <phoneticPr fontId="20"/>
  </si>
  <si>
    <t>申請予定日</t>
    <rPh sb="0" eb="2">
      <t>シンセイ</t>
    </rPh>
    <rPh sb="2" eb="4">
      <t>ヨテイ</t>
    </rPh>
    <rPh sb="4" eb="5">
      <t>ビ</t>
    </rPh>
    <phoneticPr fontId="2"/>
  </si>
  <si>
    <t>令和</t>
    <rPh sb="0" eb="2">
      <t>レイワ</t>
    </rPh>
    <phoneticPr fontId="2"/>
  </si>
  <si>
    <t>交付希望日</t>
    <rPh sb="0" eb="2">
      <t>コウフ</t>
    </rPh>
    <rPh sb="2" eb="5">
      <t>キボウビ</t>
    </rPh>
    <phoneticPr fontId="2"/>
  </si>
  <si>
    <t>2.【連絡先】</t>
    <phoneticPr fontId="2"/>
  </si>
  <si>
    <t>緊急連絡先
(携帯電話)</t>
    <rPh sb="0" eb="2">
      <t>キンキュウ</t>
    </rPh>
    <rPh sb="2" eb="5">
      <t>レンラクサキ</t>
    </rPh>
    <rPh sb="7" eb="8">
      <t>ケイ</t>
    </rPh>
    <rPh sb="8" eb="9">
      <t>オビ</t>
    </rPh>
    <rPh sb="9" eb="11">
      <t>デンワ</t>
    </rPh>
    <phoneticPr fontId="2"/>
  </si>
  <si>
    <t>メール
アドレス</t>
    <phoneticPr fontId="2"/>
  </si>
  <si>
    <t>　その他（下記送付先をご記入下さい。)</t>
    <rPh sb="5" eb="7">
      <t>カキ</t>
    </rPh>
    <rPh sb="7" eb="9">
      <t>ソウフ</t>
    </rPh>
    <rPh sb="9" eb="10">
      <t>サキ</t>
    </rPh>
    <phoneticPr fontId="2"/>
  </si>
  <si>
    <t>来社受領</t>
    <rPh sb="0" eb="2">
      <t>ライシャ</t>
    </rPh>
    <rPh sb="2" eb="4">
      <t>ジュリョウ</t>
    </rPh>
    <phoneticPr fontId="2"/>
  </si>
  <si>
    <t>建築確認申請必要書類</t>
    <phoneticPr fontId="2"/>
  </si>
  <si>
    <t>1.</t>
    <phoneticPr fontId="2"/>
  </si>
  <si>
    <t>審査グループ：TEL 03-5309-2442</t>
    <rPh sb="0" eb="2">
      <t>シンサ</t>
    </rPh>
    <phoneticPr fontId="2"/>
  </si>
  <si>
    <t>防火地域内耐火建築物</t>
    <phoneticPr fontId="20"/>
  </si>
  <si>
    <t>防火地域内耐火建築物、角地</t>
    <phoneticPr fontId="20"/>
  </si>
  <si>
    <t>準防火地域内準耐火建築物</t>
    <rPh sb="0" eb="1">
      <t>ジュン</t>
    </rPh>
    <rPh sb="6" eb="7">
      <t>ジュン</t>
    </rPh>
    <phoneticPr fontId="20"/>
  </si>
  <si>
    <t>準防火地域内準耐火建築物、角地</t>
    <rPh sb="0" eb="1">
      <t>ジュン</t>
    </rPh>
    <rPh sb="6" eb="7">
      <t>ジュン</t>
    </rPh>
    <phoneticPr fontId="20"/>
  </si>
  <si>
    <t>08082</t>
    <phoneticPr fontId="21"/>
  </si>
  <si>
    <t>義務教育学校</t>
    <rPh sb="0" eb="2">
      <t>ギム</t>
    </rPh>
    <rPh sb="2" eb="4">
      <t>キョウイク</t>
    </rPh>
    <rPh sb="4" eb="6">
      <t>ガッコウ</t>
    </rPh>
    <phoneticPr fontId="21"/>
  </si>
  <si>
    <t>中学校、高等学校又は中等教育学校</t>
    <rPh sb="8" eb="9">
      <t>マタ</t>
    </rPh>
    <rPh sb="10" eb="12">
      <t>チュウトウ</t>
    </rPh>
    <rPh sb="12" eb="14">
      <t>キョウイク</t>
    </rPh>
    <rPh sb="14" eb="16">
      <t>ガッコウ</t>
    </rPh>
    <phoneticPr fontId="21"/>
  </si>
  <si>
    <t>特別支援学校</t>
    <rPh sb="0" eb="2">
      <t>トクベツ</t>
    </rPh>
    <rPh sb="2" eb="4">
      <t>シエン</t>
    </rPh>
    <rPh sb="4" eb="6">
      <t>ガッコウ</t>
    </rPh>
    <phoneticPr fontId="21"/>
  </si>
  <si>
    <t>幼保連携型認定こども園</t>
    <rPh sb="4" eb="5">
      <t>カタ</t>
    </rPh>
    <phoneticPr fontId="21"/>
  </si>
  <si>
    <t>美術館その他これに類するもの</t>
    <rPh sb="0" eb="2">
      <t>ビジュツ</t>
    </rPh>
    <phoneticPr fontId="21"/>
  </si>
  <si>
    <t>08152</t>
    <phoneticPr fontId="21"/>
  </si>
  <si>
    <t>助産所（入所する者の寝室があるものに限る）</t>
    <rPh sb="4" eb="6">
      <t>ニュウショ</t>
    </rPh>
    <rPh sb="8" eb="9">
      <t>モノ</t>
    </rPh>
    <rPh sb="10" eb="12">
      <t>シンシツ</t>
    </rPh>
    <rPh sb="18" eb="19">
      <t>カギ</t>
    </rPh>
    <phoneticPr fontId="21"/>
  </si>
  <si>
    <t>08192</t>
    <phoneticPr fontId="21"/>
  </si>
  <si>
    <t>助産所（入所する者の寝室がないものに限る）</t>
    <rPh sb="4" eb="6">
      <t>ニュウショ</t>
    </rPh>
    <rPh sb="8" eb="9">
      <t>モノ</t>
    </rPh>
    <rPh sb="10" eb="12">
      <t>シンシツ</t>
    </rPh>
    <rPh sb="18" eb="19">
      <t>カギ</t>
    </rPh>
    <phoneticPr fontId="21"/>
  </si>
  <si>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1"/>
  </si>
  <si>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1"/>
  </si>
  <si>
    <t>児童福祉施設等（入所する者の寝室がないものに限る）</t>
    <rPh sb="8" eb="10">
      <t>ニュウショ</t>
    </rPh>
    <phoneticPr fontId="21"/>
  </si>
  <si>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1"/>
  </si>
  <si>
    <t>百貨店、マーケットその他の物品販売業を営む店舗　(前項に掲げるもの、専ら性的好奇心</t>
    <phoneticPr fontId="21"/>
  </si>
  <si>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1"/>
  </si>
  <si>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1"/>
  </si>
  <si>
    <t>された農産物の販売を主たる目的とするものを除く）</t>
    <rPh sb="3" eb="6">
      <t>ノウサンブツ</t>
    </rPh>
    <rPh sb="7" eb="9">
      <t>ハンバイ</t>
    </rPh>
    <rPh sb="10" eb="11">
      <t>シュ</t>
    </rPh>
    <rPh sb="13" eb="15">
      <t>モクテキ</t>
    </rPh>
    <rPh sb="21" eb="22">
      <t>ノゾ</t>
    </rPh>
    <phoneticPr fontId="21"/>
  </si>
  <si>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1"/>
  </si>
  <si>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1"/>
  </si>
  <si>
    <t>主たる目的とするものを除く）で作業場の床面積の合計が50平方メートル以内のもの（原動機</t>
    <rPh sb="0" eb="1">
      <t>シュ</t>
    </rPh>
    <rPh sb="3" eb="5">
      <t>モクテキ</t>
    </rPh>
    <rPh sb="11" eb="12">
      <t>ノゾ</t>
    </rPh>
    <phoneticPr fontId="21"/>
  </si>
  <si>
    <t>を使用する場合にあっては、その出力の合計が0.75キロワット以下のものに限る。）又は</t>
    <phoneticPr fontId="21"/>
  </si>
  <si>
    <t>学習塾、華道教室、囲碁教室その他これらに類する施設</t>
    <phoneticPr fontId="21"/>
  </si>
  <si>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1"/>
  </si>
  <si>
    <t>農業の生産資材の貯蔵に供するもの</t>
    <rPh sb="0" eb="2">
      <t>ノウギョウ</t>
    </rPh>
    <rPh sb="3" eb="5">
      <t>セイサン</t>
    </rPh>
    <rPh sb="5" eb="7">
      <t>シザイ</t>
    </rPh>
    <rPh sb="8" eb="10">
      <t>チョゾウ</t>
    </rPh>
    <rPh sb="11" eb="12">
      <t>キョウ</t>
    </rPh>
    <phoneticPr fontId="21"/>
  </si>
  <si>
    <t>08630</t>
    <phoneticPr fontId="21"/>
  </si>
  <si>
    <t>08640</t>
    <phoneticPr fontId="21"/>
  </si>
  <si>
    <t>08650</t>
    <phoneticPr fontId="21"/>
  </si>
  <si>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1"/>
  </si>
  <si>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1"/>
  </si>
  <si>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1"/>
  </si>
  <si>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1"/>
  </si>
  <si>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1"/>
  </si>
  <si>
    <t>が0.75キロワット以下のものに限る）</t>
    <rPh sb="10" eb="12">
      <t>イカ</t>
    </rPh>
    <rPh sb="16" eb="17">
      <t>カギ</t>
    </rPh>
    <phoneticPr fontId="21"/>
  </si>
  <si>
    <t>建築基準法施行令第130条の4第5号に基づき国土交通大臣が指定する施設</t>
    <rPh sb="22" eb="24">
      <t>コクド</t>
    </rPh>
    <rPh sb="24" eb="26">
      <t>コウツウ</t>
    </rPh>
    <phoneticPr fontId="21"/>
  </si>
  <si>
    <t>マージャン屋、ぱちんこ屋、射的場、勝馬投票券発売所、場外車券売り場その他これらに</t>
    <rPh sb="24" eb="25">
      <t>トコロ</t>
    </rPh>
    <phoneticPr fontId="21"/>
  </si>
  <si>
    <t>を使用する場合にあっては、その出力の合計が0.75キロワット以下のものに限る）、</t>
    <phoneticPr fontId="21"/>
  </si>
  <si>
    <t>劇場、映画館又は演芸場</t>
    <phoneticPr fontId="21"/>
  </si>
  <si>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</si>
  <si>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</si>
  <si>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</si>
  <si>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(6)　宅配ボックスの設置部分　１００分の１</t>
    <rPh sb="4" eb="6">
      <t>タクハイ</t>
    </rPh>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</si>
  <si>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</si>
  <si>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</si>
  <si>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</si>
  <si>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08082</t>
    <phoneticPr fontId="20"/>
  </si>
  <si>
    <t>義務教育学校</t>
    <rPh sb="0" eb="2">
      <t>ギム</t>
    </rPh>
    <rPh sb="2" eb="4">
      <t>キョウイク</t>
    </rPh>
    <rPh sb="4" eb="6">
      <t>ガッコウ</t>
    </rPh>
    <phoneticPr fontId="20"/>
  </si>
  <si>
    <t>美術館</t>
    <rPh sb="0" eb="3">
      <t>ビジュツカン</t>
    </rPh>
    <phoneticPr fontId="20"/>
  </si>
  <si>
    <t>08152</t>
    <phoneticPr fontId="20"/>
  </si>
  <si>
    <t>助産所（入所する者の寝室があるものに限る）</t>
    <rPh sb="4" eb="6">
      <t>ニュウショ</t>
    </rPh>
    <phoneticPr fontId="20"/>
  </si>
  <si>
    <t>助産所（入所する者の寝室がないものに限る）</t>
    <rPh sb="4" eb="6">
      <t>ニュウショ</t>
    </rPh>
    <phoneticPr fontId="20"/>
  </si>
  <si>
    <t>08192</t>
    <phoneticPr fontId="20"/>
  </si>
  <si>
    <t>児童福祉施設等（入所する者の寝室があるものに限る）</t>
    <rPh sb="8" eb="10">
      <t>ニュウショ</t>
    </rPh>
    <phoneticPr fontId="20"/>
  </si>
  <si>
    <t>児童福祉施設等（入所する者の寝室がないものに限る）</t>
    <rPh sb="8" eb="10">
      <t>ニュウショ</t>
    </rPh>
    <phoneticPr fontId="20"/>
  </si>
  <si>
    <t>08220</t>
    <phoneticPr fontId="20"/>
  </si>
  <si>
    <t>建築基準法施行第130条の4第5号に基づき国土交通大臣が指定する施設</t>
    <rPh sb="21" eb="23">
      <t>コクド</t>
    </rPh>
    <rPh sb="23" eb="25">
      <t>コウツウ</t>
    </rPh>
    <phoneticPr fontId="20"/>
  </si>
  <si>
    <t>農産物の生産、集荷、処理又は貯蔵に供するもの</t>
    <phoneticPr fontId="20"/>
  </si>
  <si>
    <t>08630</t>
    <phoneticPr fontId="20"/>
  </si>
  <si>
    <t>農業の生産資材の貯蔵に供するもの</t>
    <phoneticPr fontId="20"/>
  </si>
  <si>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0"/>
  </si>
  <si>
    <t>08640</t>
    <phoneticPr fontId="20"/>
  </si>
  <si>
    <t>08650</t>
    <phoneticPr fontId="20"/>
  </si>
  <si>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0"/>
  </si>
  <si>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0"/>
  </si>
  <si>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0"/>
  </si>
  <si>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0"/>
  </si>
  <si>
    <t>田園住居</t>
    <rPh sb="0" eb="2">
      <t>デンエン</t>
    </rPh>
    <rPh sb="2" eb="4">
      <t>ジュウキョ</t>
    </rPh>
    <phoneticPr fontId="20"/>
  </si>
  <si>
    <t>日本タリアセン㈱：東京都渋谷区</t>
    <rPh sb="0" eb="2">
      <t>ニホン</t>
    </rPh>
    <rPh sb="9" eb="12">
      <t>トウキョウト</t>
    </rPh>
    <rPh sb="12" eb="15">
      <t>シブヤク</t>
    </rPh>
    <phoneticPr fontId="20"/>
  </si>
  <si>
    <t>現地調査票</t>
    <rPh sb="0" eb="2">
      <t>ゲンチ</t>
    </rPh>
    <rPh sb="2" eb="4">
      <t>チョウサ</t>
    </rPh>
    <phoneticPr fontId="2"/>
  </si>
  <si>
    <t>3</t>
  </si>
  <si>
    <t>2+(1)</t>
    <phoneticPr fontId="2"/>
  </si>
  <si>
    <t>2+(1)※1</t>
    <phoneticPr fontId="2"/>
  </si>
  <si>
    <t>4</t>
  </si>
  <si>
    <t>5</t>
  </si>
  <si>
    <t>建築計画概要書</t>
    <phoneticPr fontId="2"/>
  </si>
  <si>
    <t>6</t>
  </si>
  <si>
    <t>建築工事届(用途変更申請時は除く。）</t>
    <phoneticPr fontId="2"/>
  </si>
  <si>
    <t>7</t>
  </si>
  <si>
    <t>意匠設計図書</t>
    <rPh sb="0" eb="2">
      <t>イショウ</t>
    </rPh>
    <rPh sb="2" eb="4">
      <t>セッケイ</t>
    </rPh>
    <rPh sb="4" eb="6">
      <t>トショ</t>
    </rPh>
    <phoneticPr fontId="2"/>
  </si>
  <si>
    <t>8</t>
  </si>
  <si>
    <t>設備設計図書※2</t>
    <rPh sb="0" eb="2">
      <t>セツビ</t>
    </rPh>
    <rPh sb="2" eb="4">
      <t>セッケイ</t>
    </rPh>
    <rPh sb="4" eb="6">
      <t>トショ</t>
    </rPh>
    <phoneticPr fontId="2"/>
  </si>
  <si>
    <t>9</t>
  </si>
  <si>
    <t>10</t>
  </si>
  <si>
    <t>11</t>
  </si>
  <si>
    <t>構造設計図書</t>
    <rPh sb="0" eb="2">
      <t>コウゾウ</t>
    </rPh>
    <rPh sb="2" eb="4">
      <t>セッケイ</t>
    </rPh>
    <rPh sb="4" eb="6">
      <t>トショ</t>
    </rPh>
    <phoneticPr fontId="2"/>
  </si>
  <si>
    <t>12</t>
  </si>
  <si>
    <t>構造計算によって安全性を確かめた旨の証明書※5</t>
    <phoneticPr fontId="2"/>
  </si>
  <si>
    <t>13</t>
  </si>
  <si>
    <t>構造計算書</t>
    <phoneticPr fontId="2"/>
  </si>
  <si>
    <t>14</t>
  </si>
  <si>
    <t>許可認定一覧表</t>
    <rPh sb="0" eb="2">
      <t>キョカ</t>
    </rPh>
    <rPh sb="2" eb="4">
      <t>ニンテイ</t>
    </rPh>
    <rPh sb="4" eb="6">
      <t>イチラン</t>
    </rPh>
    <rPh sb="6" eb="7">
      <t>ヒョウ</t>
    </rPh>
    <phoneticPr fontId="2"/>
  </si>
  <si>
    <t>15</t>
  </si>
  <si>
    <t>工場調書(対象用途:工場、作業場等)</t>
    <rPh sb="5" eb="7">
      <t>タイショウ</t>
    </rPh>
    <rPh sb="7" eb="9">
      <t>ヨウト</t>
    </rPh>
    <rPh sb="10" eb="12">
      <t>コウジョウ</t>
    </rPh>
    <rPh sb="13" eb="15">
      <t>サギョウ</t>
    </rPh>
    <rPh sb="15" eb="16">
      <t>バ</t>
    </rPh>
    <rPh sb="16" eb="17">
      <t>トウ</t>
    </rPh>
    <phoneticPr fontId="2"/>
  </si>
  <si>
    <t>18</t>
  </si>
  <si>
    <t>必要部数中の(1)は消防同意中の構造審査の際に意匠図、設備図の控えを1部お願いいたします。</t>
    <rPh sb="0" eb="2">
      <t>ヒツヨウ</t>
    </rPh>
    <rPh sb="2" eb="4">
      <t>ブスウ</t>
    </rPh>
    <rPh sb="4" eb="5">
      <t>チュウ</t>
    </rPh>
    <rPh sb="10" eb="12">
      <t>ショウボウ</t>
    </rPh>
    <rPh sb="12" eb="14">
      <t>ドウイ</t>
    </rPh>
    <rPh sb="14" eb="15">
      <t>チュウ</t>
    </rPh>
    <rPh sb="16" eb="18">
      <t>コウゾウ</t>
    </rPh>
    <rPh sb="18" eb="20">
      <t>シンサ</t>
    </rPh>
    <rPh sb="21" eb="22">
      <t>サイ</t>
    </rPh>
    <rPh sb="23" eb="25">
      <t>イショウ</t>
    </rPh>
    <rPh sb="25" eb="26">
      <t>ズ</t>
    </rPh>
    <rPh sb="27" eb="29">
      <t>セツビ</t>
    </rPh>
    <rPh sb="29" eb="30">
      <t>ズ</t>
    </rPh>
    <rPh sb="31" eb="32">
      <t>ヒカ</t>
    </rPh>
    <rPh sb="35" eb="36">
      <t>ブ</t>
    </rPh>
    <rPh sb="37" eb="38">
      <t>ネガ</t>
    </rPh>
    <phoneticPr fontId="2"/>
  </si>
  <si>
    <t>※2</t>
    <phoneticPr fontId="2"/>
  </si>
  <si>
    <t>シックハウス対策書式も用意してあります。形式は決まっていませんので自由書式でも可能です。</t>
    <rPh sb="6" eb="8">
      <t>タイサク</t>
    </rPh>
    <rPh sb="8" eb="10">
      <t>ショシキ</t>
    </rPh>
    <rPh sb="11" eb="13">
      <t>ヨウイ</t>
    </rPh>
    <rPh sb="20" eb="22">
      <t>ケイシキ</t>
    </rPh>
    <rPh sb="23" eb="24">
      <t>キ</t>
    </rPh>
    <rPh sb="33" eb="35">
      <t>ジユウ</t>
    </rPh>
    <rPh sb="35" eb="37">
      <t>ショシキ</t>
    </rPh>
    <rPh sb="39" eb="41">
      <t>カノウ</t>
    </rPh>
    <phoneticPr fontId="2"/>
  </si>
  <si>
    <t>※4</t>
  </si>
  <si>
    <t>※5</t>
  </si>
  <si>
    <t>安全証明書は、許容応力度計算の際に添付ください。(構造一級建築士の関与が義務付の建築物は除く。)</t>
    <rPh sb="0" eb="2">
      <t>アンゼン</t>
    </rPh>
    <rPh sb="2" eb="5">
      <t>ショウメイショ</t>
    </rPh>
    <rPh sb="7" eb="9">
      <t>キョヨウ</t>
    </rPh>
    <rPh sb="9" eb="11">
      <t>オウリョク</t>
    </rPh>
    <rPh sb="11" eb="12">
      <t>ド</t>
    </rPh>
    <rPh sb="12" eb="14">
      <t>ケイサン</t>
    </rPh>
    <rPh sb="15" eb="16">
      <t>サイ</t>
    </rPh>
    <rPh sb="17" eb="19">
      <t>テンプ</t>
    </rPh>
    <rPh sb="25" eb="27">
      <t>コウゾウ</t>
    </rPh>
    <rPh sb="27" eb="29">
      <t>イッキュウ</t>
    </rPh>
    <rPh sb="29" eb="32">
      <t>ケンチクシ</t>
    </rPh>
    <rPh sb="33" eb="35">
      <t>カンヨ</t>
    </rPh>
    <rPh sb="36" eb="38">
      <t>ギム</t>
    </rPh>
    <rPh sb="38" eb="39">
      <t>ツ</t>
    </rPh>
    <rPh sb="40" eb="43">
      <t>ケンチクブツ</t>
    </rPh>
    <rPh sb="44" eb="45">
      <t>ノゾ</t>
    </rPh>
    <phoneticPr fontId="2"/>
  </si>
  <si>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
  </si>
  <si>
    <t>番号</t>
    <rPh sb="0" eb="2">
      <t>バンゴウ</t>
    </rPh>
    <phoneticPr fontId="25"/>
  </si>
  <si>
    <t>確建第四面</t>
    <rPh sb="2" eb="3">
      <t>ダイ</t>
    </rPh>
    <rPh sb="3" eb="4">
      <t>ヨン</t>
    </rPh>
    <rPh sb="4" eb="5">
      <t>メン</t>
    </rPh>
    <phoneticPr fontId="25"/>
  </si>
  <si>
    <t>用途</t>
    <phoneticPr fontId="25"/>
  </si>
  <si>
    <t>用途1</t>
    <rPh sb="0" eb="2">
      <t>ヨウト</t>
    </rPh>
    <phoneticPr fontId="25"/>
  </si>
  <si>
    <t>用途2</t>
    <rPh sb="0" eb="2">
      <t>ヨウト</t>
    </rPh>
    <phoneticPr fontId="25"/>
  </si>
  <si>
    <t>用途3</t>
    <rPh sb="0" eb="2">
      <t>ヨウト</t>
    </rPh>
    <phoneticPr fontId="25"/>
  </si>
  <si>
    <t>用途4</t>
    <rPh sb="0" eb="2">
      <t>ヨウト</t>
    </rPh>
    <phoneticPr fontId="25"/>
  </si>
  <si>
    <t>用途5</t>
    <rPh sb="0" eb="2">
      <t>ヨウト</t>
    </rPh>
    <phoneticPr fontId="25"/>
  </si>
  <si>
    <t>構造</t>
    <rPh sb="0" eb="2">
      <t>コウゾウ</t>
    </rPh>
    <phoneticPr fontId="25"/>
  </si>
  <si>
    <t>主要構造部</t>
    <rPh sb="0" eb="2">
      <t>シュヨウ</t>
    </rPh>
    <rPh sb="2" eb="4">
      <t>コウゾウ</t>
    </rPh>
    <rPh sb="4" eb="5">
      <t>ブ</t>
    </rPh>
    <phoneticPr fontId="25"/>
  </si>
  <si>
    <t>耐火構造</t>
    <rPh sb="0" eb="2">
      <t>タイカ</t>
    </rPh>
    <rPh sb="2" eb="4">
      <t>コウゾウ</t>
    </rPh>
    <phoneticPr fontId="25"/>
  </si>
  <si>
    <t>建築基準法施行令第108条の3第1項第1号イ及びロに掲げる基準に適合する構造</t>
    <phoneticPr fontId="25"/>
  </si>
  <si>
    <t>準耐火構造</t>
    <phoneticPr fontId="25"/>
  </si>
  <si>
    <t>準耐火構造と同等の準耐火性能を有する構造（ロ-１）</t>
    <phoneticPr fontId="25"/>
  </si>
  <si>
    <t>準耐火構造と同等の準耐火性能を有する構造（ロ-２）</t>
    <phoneticPr fontId="25"/>
  </si>
  <si>
    <t>その他</t>
    <phoneticPr fontId="25"/>
  </si>
  <si>
    <t>建築基準法第21条及び法27条の規定の適用</t>
    <phoneticPr fontId="25"/>
  </si>
  <si>
    <t>建築基準法施行令第109条の5第1号に掲げる基準に適合する構造</t>
    <phoneticPr fontId="25"/>
  </si>
  <si>
    <t>建築基準法第21条又は第27条の規定の適用を受けない</t>
    <phoneticPr fontId="25"/>
  </si>
  <si>
    <t>建築基準法第61条の規定の適用</t>
    <phoneticPr fontId="25"/>
  </si>
  <si>
    <t>耐火建築物</t>
    <phoneticPr fontId="25"/>
  </si>
  <si>
    <t>延焼防止建築物</t>
    <phoneticPr fontId="25"/>
  </si>
  <si>
    <t>準耐火建築物</t>
    <phoneticPr fontId="25"/>
  </si>
  <si>
    <t>準延焼防止建築物</t>
    <phoneticPr fontId="25"/>
  </si>
  <si>
    <t>建築基準法第61条の規定の適用を受けない</t>
    <phoneticPr fontId="25"/>
  </si>
  <si>
    <t>階数</t>
    <rPh sb="0" eb="2">
      <t>カイスウ</t>
    </rPh>
    <phoneticPr fontId="25"/>
  </si>
  <si>
    <t>地階を除く階数</t>
    <phoneticPr fontId="20"/>
  </si>
  <si>
    <t>地階を除く階数</t>
    <phoneticPr fontId="25"/>
  </si>
  <si>
    <t>地階の階数</t>
    <phoneticPr fontId="20"/>
  </si>
  <si>
    <t>地階の階数</t>
    <phoneticPr fontId="25"/>
  </si>
  <si>
    <t>昇降機塔等の階の数</t>
    <phoneticPr fontId="20"/>
  </si>
  <si>
    <t>昇降機塔等の階の数</t>
    <phoneticPr fontId="25"/>
  </si>
  <si>
    <t>地階の倉庫等の階の数</t>
    <phoneticPr fontId="20"/>
  </si>
  <si>
    <t>地階の倉庫等の階の数</t>
    <phoneticPr fontId="25"/>
  </si>
  <si>
    <t>高さ</t>
    <rPh sb="0" eb="1">
      <t>タカ</t>
    </rPh>
    <phoneticPr fontId="25"/>
  </si>
  <si>
    <t>最高の高さ</t>
    <phoneticPr fontId="20"/>
  </si>
  <si>
    <t>最高の高さ</t>
    <phoneticPr fontId="25"/>
  </si>
  <si>
    <t>最高の軒の高さ</t>
    <phoneticPr fontId="20"/>
  </si>
  <si>
    <t>最高の軒の高さ</t>
    <phoneticPr fontId="25"/>
  </si>
  <si>
    <t>建築設備の種類</t>
    <phoneticPr fontId="25"/>
  </si>
  <si>
    <t>確認の特例</t>
    <phoneticPr fontId="25"/>
  </si>
  <si>
    <t>建築基準法第6条の3第1項ただし書又は法第18条第4項ただし書の規定による審査の特例の適用の有無</t>
    <phoneticPr fontId="25"/>
  </si>
  <si>
    <t>有</t>
    <rPh sb="0" eb="1">
      <t>アリ</t>
    </rPh>
    <phoneticPr fontId="25"/>
  </si>
  <si>
    <t>無</t>
    <rPh sb="0" eb="1">
      <t>ナ</t>
    </rPh>
    <phoneticPr fontId="25"/>
  </si>
  <si>
    <t>-</t>
    <phoneticPr fontId="25"/>
  </si>
  <si>
    <t>床面積</t>
    <rPh sb="0" eb="3">
      <t>ユカメンセキ</t>
    </rPh>
    <phoneticPr fontId="25"/>
  </si>
  <si>
    <t>階1</t>
    <rPh sb="0" eb="1">
      <t>カイ</t>
    </rPh>
    <phoneticPr fontId="25"/>
  </si>
  <si>
    <t>申請部分1</t>
    <rPh sb="0" eb="2">
      <t>シンセイ</t>
    </rPh>
    <rPh sb="2" eb="4">
      <t>ブブン</t>
    </rPh>
    <phoneticPr fontId="25"/>
  </si>
  <si>
    <t>申請以外1</t>
    <rPh sb="0" eb="2">
      <t>シンセイ</t>
    </rPh>
    <rPh sb="2" eb="4">
      <t>イガイ</t>
    </rPh>
    <phoneticPr fontId="25"/>
  </si>
  <si>
    <t>階2</t>
    <rPh sb="0" eb="1">
      <t>カイ</t>
    </rPh>
    <phoneticPr fontId="25"/>
  </si>
  <si>
    <t>申請部分2</t>
    <rPh sb="0" eb="2">
      <t>シンセイ</t>
    </rPh>
    <rPh sb="2" eb="4">
      <t>ブブン</t>
    </rPh>
    <phoneticPr fontId="25"/>
  </si>
  <si>
    <t>申請以外2</t>
    <rPh sb="0" eb="2">
      <t>シンセイ</t>
    </rPh>
    <rPh sb="2" eb="4">
      <t>イガイ</t>
    </rPh>
    <phoneticPr fontId="25"/>
  </si>
  <si>
    <t>階3</t>
    <rPh sb="0" eb="1">
      <t>カイ</t>
    </rPh>
    <phoneticPr fontId="25"/>
  </si>
  <si>
    <t>申請部分3</t>
    <rPh sb="0" eb="2">
      <t>シンセイ</t>
    </rPh>
    <rPh sb="2" eb="4">
      <t>ブブン</t>
    </rPh>
    <phoneticPr fontId="25"/>
  </si>
  <si>
    <t>申請以外3</t>
    <rPh sb="0" eb="2">
      <t>シンセイ</t>
    </rPh>
    <rPh sb="2" eb="4">
      <t>イガイ</t>
    </rPh>
    <phoneticPr fontId="25"/>
  </si>
  <si>
    <t>階4</t>
    <rPh sb="0" eb="1">
      <t>カイ</t>
    </rPh>
    <phoneticPr fontId="25"/>
  </si>
  <si>
    <t>申請部分4</t>
    <rPh sb="0" eb="2">
      <t>シンセイ</t>
    </rPh>
    <rPh sb="2" eb="4">
      <t>ブブン</t>
    </rPh>
    <phoneticPr fontId="25"/>
  </si>
  <si>
    <t>申請以外4</t>
    <rPh sb="0" eb="2">
      <t>シンセイ</t>
    </rPh>
    <rPh sb="2" eb="4">
      <t>イガイ</t>
    </rPh>
    <phoneticPr fontId="25"/>
  </si>
  <si>
    <t>階5</t>
    <rPh sb="0" eb="1">
      <t>カイ</t>
    </rPh>
    <phoneticPr fontId="25"/>
  </si>
  <si>
    <t>申請部分5</t>
    <rPh sb="0" eb="2">
      <t>シンセイ</t>
    </rPh>
    <rPh sb="2" eb="4">
      <t>ブブン</t>
    </rPh>
    <phoneticPr fontId="25"/>
  </si>
  <si>
    <t>申請以外5</t>
    <rPh sb="0" eb="2">
      <t>シンセイ</t>
    </rPh>
    <rPh sb="2" eb="4">
      <t>イガイ</t>
    </rPh>
    <phoneticPr fontId="25"/>
  </si>
  <si>
    <t>階6</t>
    <rPh sb="0" eb="1">
      <t>カイ</t>
    </rPh>
    <phoneticPr fontId="25"/>
  </si>
  <si>
    <t>申請部分6</t>
    <rPh sb="0" eb="2">
      <t>シンセイ</t>
    </rPh>
    <rPh sb="2" eb="4">
      <t>ブブン</t>
    </rPh>
    <phoneticPr fontId="25"/>
  </si>
  <si>
    <t>申請以外6</t>
    <rPh sb="0" eb="2">
      <t>シンセイ</t>
    </rPh>
    <rPh sb="2" eb="4">
      <t>イガイ</t>
    </rPh>
    <phoneticPr fontId="25"/>
  </si>
  <si>
    <t>屋根</t>
    <rPh sb="0" eb="2">
      <t>ヤネ</t>
    </rPh>
    <phoneticPr fontId="25"/>
  </si>
  <si>
    <t>外壁</t>
    <rPh sb="0" eb="2">
      <t>ガイヘキ</t>
    </rPh>
    <phoneticPr fontId="25"/>
  </si>
  <si>
    <t>軒裏</t>
    <rPh sb="0" eb="2">
      <t>ノキウラ</t>
    </rPh>
    <phoneticPr fontId="25"/>
  </si>
  <si>
    <t>居室の床の高さ</t>
    <phoneticPr fontId="25"/>
  </si>
  <si>
    <t>便所の種類</t>
    <rPh sb="0" eb="2">
      <t>ベンジョ</t>
    </rPh>
    <rPh sb="3" eb="5">
      <t>シュルイ</t>
    </rPh>
    <phoneticPr fontId="25"/>
  </si>
  <si>
    <t>種類</t>
    <rPh sb="0" eb="2">
      <t>シュルイ</t>
    </rPh>
    <phoneticPr fontId="25"/>
  </si>
  <si>
    <t>その他必要な事項</t>
    <phoneticPr fontId="25"/>
  </si>
  <si>
    <t>概要第二面</t>
    <phoneticPr fontId="25"/>
  </si>
  <si>
    <t>検査を要する防火設備の有無</t>
    <phoneticPr fontId="25"/>
  </si>
  <si>
    <t>建築基準法第12条第3項の規定による</t>
    <phoneticPr fontId="25"/>
  </si>
  <si>
    <t xml:space="preserve"> 係員氏名</t>
    <rPh sb="3" eb="5">
      <t>シメイ</t>
    </rPh>
    <phoneticPr fontId="2"/>
  </si>
  <si>
    <t>第三号様式（第一条の三、第三条、第三条の三、第三条の四、第三条の七、第三条の十、第六条の三、第十一条の三関係）</t>
    <rPh sb="51" eb="52">
      <t>サン</t>
    </rPh>
    <phoneticPr fontId="2"/>
  </si>
  <si>
    <t>　建築基準法第６条第１項又は第６条の２第１項の規定による計画の変更の確認を申請します。この申請書及び添付図書に記載の事項は、事実に相違ありません。</t>
    <rPh sb="28" eb="30">
      <t>ケイカク</t>
    </rPh>
    <rPh sb="31" eb="33">
      <t>ヘンコウ</t>
    </rPh>
    <phoneticPr fontId="2"/>
  </si>
  <si>
    <t>① 数字は算用数字を用いてください。</t>
    <phoneticPr fontId="2"/>
  </si>
  <si>
    <t>② ※印のある欄は記入しないでください。</t>
    <phoneticPr fontId="2"/>
  </si>
  <si>
    <t>※印のある欄は記入しないでください。</t>
    <phoneticPr fontId="2"/>
  </si>
  <si>
    <t>①　※印のある欄は記入しないでください。</t>
    <phoneticPr fontId="2"/>
  </si>
  <si>
    <t>②　除却工事施工者欄は、既存の建築物を除却し、引き続き、当該敷地内において建築物を建築しようとする場合</t>
    <phoneticPr fontId="2"/>
  </si>
  <si>
    <t>中間検査申請業務　</t>
  </si>
  <si>
    <t>各種届出等申請業務</t>
  </si>
  <si>
    <t>完了検査申請業務</t>
  </si>
  <si>
    <t>その他確認検査申請業務に関わる一切の業務</t>
    <rPh sb="5" eb="7">
      <t>ケンサ</t>
    </rPh>
    <rPh sb="7" eb="9">
      <t>シンセイ</t>
    </rPh>
    <rPh sb="9" eb="11">
      <t>ギョウム</t>
    </rPh>
    <rPh sb="12" eb="13">
      <t>カカ</t>
    </rPh>
    <phoneticPr fontId="2"/>
  </si>
  <si>
    <t>適合証明（フラット35）申請業務</t>
  </si>
  <si>
    <t>申請書、概要書、工事届、委任状の個別入力手間を省いた入力支援連動式タイプを用意しております。</t>
    <rPh sb="0" eb="3">
      <t>シンセイショ</t>
    </rPh>
    <rPh sb="4" eb="7">
      <t>ガイヨウショ</t>
    </rPh>
    <rPh sb="8" eb="10">
      <t>コウジ</t>
    </rPh>
    <rPh sb="10" eb="11">
      <t>トドケ</t>
    </rPh>
    <rPh sb="12" eb="15">
      <t>イニンジョウ</t>
    </rPh>
    <rPh sb="16" eb="18">
      <t>コベツ</t>
    </rPh>
    <rPh sb="18" eb="20">
      <t>ニュウリョク</t>
    </rPh>
    <rPh sb="20" eb="22">
      <t>テマ</t>
    </rPh>
    <rPh sb="23" eb="24">
      <t>ハブ</t>
    </rPh>
    <rPh sb="26" eb="28">
      <t>ニュウリョク</t>
    </rPh>
    <rPh sb="28" eb="30">
      <t>シエン</t>
    </rPh>
    <rPh sb="30" eb="32">
      <t>レンドウ</t>
    </rPh>
    <rPh sb="32" eb="33">
      <t>シキ</t>
    </rPh>
    <rPh sb="37" eb="39">
      <t>ヨウイ</t>
    </rPh>
    <phoneticPr fontId="2"/>
  </si>
  <si>
    <t>建築設備標準図(3階建で一戸建ての住宅、長屋)※3</t>
    <rPh sb="0" eb="2">
      <t>ケンチク</t>
    </rPh>
    <rPh sb="2" eb="4">
      <t>セツビ</t>
    </rPh>
    <rPh sb="4" eb="6">
      <t>ヒョウジュン</t>
    </rPh>
    <rPh sb="6" eb="7">
      <t>ズ</t>
    </rPh>
    <rPh sb="9" eb="10">
      <t>カイ</t>
    </rPh>
    <rPh sb="10" eb="11">
      <t>ダ</t>
    </rPh>
    <rPh sb="12" eb="14">
      <t>イッコ</t>
    </rPh>
    <rPh sb="14" eb="15">
      <t>ダ</t>
    </rPh>
    <rPh sb="17" eb="19">
      <t>ジュウタク</t>
    </rPh>
    <rPh sb="20" eb="22">
      <t>ナガヤ</t>
    </rPh>
    <phoneticPr fontId="2"/>
  </si>
  <si>
    <t>建築設備特記仕様書(特殊建築物等)※4</t>
    <rPh sb="0" eb="2">
      <t>ケンチク</t>
    </rPh>
    <rPh sb="2" eb="4">
      <t>セツビ</t>
    </rPh>
    <rPh sb="4" eb="6">
      <t>トッキ</t>
    </rPh>
    <rPh sb="6" eb="9">
      <t>シヨウショ</t>
    </rPh>
    <rPh sb="10" eb="12">
      <t>トクシュ</t>
    </rPh>
    <rPh sb="12" eb="15">
      <t>ケンチクブツ</t>
    </rPh>
    <rPh sb="15" eb="16">
      <t>トウ</t>
    </rPh>
    <phoneticPr fontId="2"/>
  </si>
  <si>
    <t>崖(がけ)・擁壁(ようへき)調査票(条例による対象高さ超)</t>
    <rPh sb="18" eb="20">
      <t>ジョウレイ</t>
    </rPh>
    <rPh sb="23" eb="25">
      <t>タイショウ</t>
    </rPh>
    <rPh sb="25" eb="26">
      <t>タカ</t>
    </rPh>
    <rPh sb="27" eb="28">
      <t>チョウ</t>
    </rPh>
    <phoneticPr fontId="2"/>
  </si>
  <si>
    <t>建築物バリアフリー条例チェックシート(対象建築物)※6</t>
    <rPh sb="19" eb="21">
      <t>タイショウ</t>
    </rPh>
    <rPh sb="21" eb="24">
      <t>ケンチクブツ</t>
    </rPh>
    <phoneticPr fontId="2"/>
  </si>
  <si>
    <t>2※6</t>
    <phoneticPr fontId="2"/>
  </si>
  <si>
    <t>既存不適格調書(増築、用途変更に限る。)※7</t>
    <rPh sb="8" eb="10">
      <t>ゾウチク</t>
    </rPh>
    <rPh sb="11" eb="13">
      <t>ヨウト</t>
    </rPh>
    <rPh sb="13" eb="15">
      <t>ヘンコウ</t>
    </rPh>
    <rPh sb="16" eb="17">
      <t>カギ</t>
    </rPh>
    <phoneticPr fontId="2"/>
  </si>
  <si>
    <r>
      <t>所管する消防署により</t>
    </r>
    <r>
      <rPr>
        <u/>
        <sz val="9"/>
        <color theme="1"/>
        <rFont val="ＭＳ 明朝"/>
        <family val="1"/>
        <charset val="128"/>
      </rPr>
      <t>特定書類(頭紙)</t>
    </r>
    <r>
      <rPr>
        <sz val="9"/>
        <color theme="1"/>
        <rFont val="ＭＳ 明朝"/>
        <family val="1"/>
        <charset val="128"/>
      </rPr>
      <t>や消防用設計図書(申請書、意匠図、設備図)が必要になります。</t>
    </r>
    <rPh sb="0" eb="2">
      <t>ショカン</t>
    </rPh>
    <rPh sb="4" eb="7">
      <t>ショウボウショ</t>
    </rPh>
    <rPh sb="10" eb="12">
      <t>トクテイ</t>
    </rPh>
    <rPh sb="12" eb="14">
      <t>ショルイ</t>
    </rPh>
    <rPh sb="15" eb="16">
      <t>アタマ</t>
    </rPh>
    <rPh sb="16" eb="17">
      <t>ガミ</t>
    </rPh>
    <rPh sb="19" eb="21">
      <t>ショウボウ</t>
    </rPh>
    <rPh sb="21" eb="22">
      <t>ヨウ</t>
    </rPh>
    <rPh sb="22" eb="24">
      <t>セッケイ</t>
    </rPh>
    <rPh sb="24" eb="26">
      <t>トショ</t>
    </rPh>
    <rPh sb="27" eb="30">
      <t>シンセイショ</t>
    </rPh>
    <rPh sb="31" eb="33">
      <t>イショウ</t>
    </rPh>
    <rPh sb="33" eb="34">
      <t>ズ</t>
    </rPh>
    <rPh sb="35" eb="37">
      <t>セツビ</t>
    </rPh>
    <rPh sb="37" eb="38">
      <t>ズ</t>
    </rPh>
    <rPh sb="40" eb="42">
      <t>ヒツヨウ</t>
    </rPh>
    <phoneticPr fontId="2"/>
  </si>
  <si>
    <t>所轄の消防署のホームページを参照ください。(例:藤沢市、茅ヶ崎市、鎌倉市、松戸市、市川市、船橋市等)</t>
    <rPh sb="0" eb="2">
      <t>ショカツ</t>
    </rPh>
    <rPh sb="3" eb="6">
      <t>ショウボウショ</t>
    </rPh>
    <rPh sb="14" eb="16">
      <t>サンショウ</t>
    </rPh>
    <rPh sb="22" eb="23">
      <t>レイ</t>
    </rPh>
    <rPh sb="24" eb="27">
      <t>フジサワシ</t>
    </rPh>
    <rPh sb="28" eb="32">
      <t>チガサキシ</t>
    </rPh>
    <rPh sb="33" eb="36">
      <t>カマクラシ</t>
    </rPh>
    <rPh sb="37" eb="40">
      <t>マツドシ</t>
    </rPh>
    <rPh sb="41" eb="44">
      <t>イチカワシ</t>
    </rPh>
    <rPh sb="45" eb="48">
      <t>フナバシシ</t>
    </rPh>
    <rPh sb="48" eb="49">
      <t>トウ</t>
    </rPh>
    <phoneticPr fontId="2"/>
  </si>
  <si>
    <t>小規模建築物専用(3階建一戸建ての住宅、長屋等)の、建築設備標準図を用意してあります。(当社ホームページ参照)</t>
    <rPh sb="6" eb="8">
      <t>センヨウ</t>
    </rPh>
    <rPh sb="10" eb="11">
      <t>カイ</t>
    </rPh>
    <rPh sb="11" eb="12">
      <t>ダ</t>
    </rPh>
    <rPh sb="12" eb="14">
      <t>イッコ</t>
    </rPh>
    <rPh sb="14" eb="15">
      <t>ダ</t>
    </rPh>
    <rPh sb="17" eb="19">
      <t>ジュウタク</t>
    </rPh>
    <rPh sb="20" eb="22">
      <t>ナガヤ</t>
    </rPh>
    <rPh sb="22" eb="23">
      <t>トウ</t>
    </rPh>
    <rPh sb="26" eb="28">
      <t>ケンチク</t>
    </rPh>
    <rPh sb="28" eb="30">
      <t>セツビ</t>
    </rPh>
    <rPh sb="44" eb="46">
      <t>トウシャ</t>
    </rPh>
    <rPh sb="52" eb="54">
      <t>サンショウ</t>
    </rPh>
    <phoneticPr fontId="2"/>
  </si>
  <si>
    <t>特殊建築物等は、建築設備特記事項(共通)を添付ください。(当社ホームページ参照)</t>
    <rPh sb="0" eb="2">
      <t>トクシュ</t>
    </rPh>
    <rPh sb="2" eb="5">
      <t>ケンチクブツ</t>
    </rPh>
    <rPh sb="5" eb="6">
      <t>トウ</t>
    </rPh>
    <rPh sb="8" eb="10">
      <t>ケンチク</t>
    </rPh>
    <rPh sb="10" eb="12">
      <t>セツビ</t>
    </rPh>
    <rPh sb="12" eb="14">
      <t>トッキ</t>
    </rPh>
    <rPh sb="14" eb="16">
      <t>ジコウ</t>
    </rPh>
    <rPh sb="17" eb="19">
      <t>キョウツウ</t>
    </rPh>
    <rPh sb="21" eb="23">
      <t>テンプ</t>
    </rPh>
    <rPh sb="29" eb="31">
      <t>トウシャ</t>
    </rPh>
    <rPh sb="37" eb="39">
      <t>サンショウ</t>
    </rPh>
    <phoneticPr fontId="2"/>
  </si>
  <si>
    <t>※6</t>
    <phoneticPr fontId="2"/>
  </si>
  <si>
    <t>地方公共団体の「バリアフリー条例チェックシート」を活用して添付ください。（地方公共団体ホームページ参照）</t>
    <rPh sb="0" eb="2">
      <t>チホウ</t>
    </rPh>
    <rPh sb="2" eb="4">
      <t>コウキョウ</t>
    </rPh>
    <rPh sb="4" eb="6">
      <t>ダンタイ</t>
    </rPh>
    <rPh sb="14" eb="16">
      <t>ジョウレイ</t>
    </rPh>
    <rPh sb="25" eb="27">
      <t>カツヨウ</t>
    </rPh>
    <rPh sb="29" eb="31">
      <t>テンプ</t>
    </rPh>
    <rPh sb="37" eb="39">
      <t>チホウ</t>
    </rPh>
    <rPh sb="39" eb="41">
      <t>コウキョウ</t>
    </rPh>
    <rPh sb="41" eb="43">
      <t>ダンタイ</t>
    </rPh>
    <rPh sb="49" eb="51">
      <t>サンショウ</t>
    </rPh>
    <phoneticPr fontId="2"/>
  </si>
  <si>
    <t>※7</t>
    <phoneticPr fontId="2"/>
  </si>
  <si>
    <t>別棟の既存建築物がある場合「別棟増築第四面別紙」を活用ください。(当社ホームページ参照)</t>
    <rPh sb="0" eb="2">
      <t>ベツムネ</t>
    </rPh>
    <rPh sb="3" eb="5">
      <t>キゾン</t>
    </rPh>
    <rPh sb="5" eb="8">
      <t>ケンチクブツ</t>
    </rPh>
    <rPh sb="11" eb="13">
      <t>バアイ</t>
    </rPh>
    <rPh sb="14" eb="16">
      <t>ベツムネ</t>
    </rPh>
    <rPh sb="16" eb="18">
      <t>ゾウチク</t>
    </rPh>
    <rPh sb="18" eb="19">
      <t>ダイ</t>
    </rPh>
    <rPh sb="19" eb="21">
      <t>ヨンメン</t>
    </rPh>
    <rPh sb="21" eb="23">
      <t>ベッシ</t>
    </rPh>
    <rPh sb="25" eb="27">
      <t>カツヨウ</t>
    </rPh>
    <phoneticPr fontId="2"/>
  </si>
  <si>
    <t>地方公共団体の条例等により建築確認申請前の必要な手続き資料に留意ください。(例:横浜市、府中市、武蔵野市等)</t>
    <rPh sb="27" eb="29">
      <t>シリョウ</t>
    </rPh>
    <rPh sb="30" eb="32">
      <t>リュウイ</t>
    </rPh>
    <rPh sb="38" eb="39">
      <t>レイ</t>
    </rPh>
    <rPh sb="40" eb="43">
      <t>ヨコハマシ</t>
    </rPh>
    <rPh sb="44" eb="47">
      <t>フチュウシ</t>
    </rPh>
    <rPh sb="48" eb="52">
      <t>ムサシノシ</t>
    </rPh>
    <rPh sb="52" eb="53">
      <t>トウ</t>
    </rPh>
    <phoneticPr fontId="2"/>
  </si>
  <si>
    <t>建築確認の申請前に各種許可、認定を取得した場合、その写しを添付ください。(現地調査票右端参照)</t>
    <rPh sb="37" eb="39">
      <t>ゲンチ</t>
    </rPh>
    <rPh sb="39" eb="41">
      <t>チョウサ</t>
    </rPh>
    <rPh sb="41" eb="42">
      <t>ヒョウ</t>
    </rPh>
    <rPh sb="42" eb="44">
      <t>ミギハシ</t>
    </rPh>
    <rPh sb="44" eb="46">
      <t>サンショウ</t>
    </rPh>
    <phoneticPr fontId="2"/>
  </si>
  <si>
    <t>(注)お客様記入欄(太枠内の記入をお願いします。)</t>
    <rPh sb="1" eb="2">
      <t>チュウ</t>
    </rPh>
    <phoneticPr fontId="2"/>
  </si>
  <si>
    <t>工事</t>
    <rPh sb="0" eb="2">
      <t>コウジ</t>
    </rPh>
    <phoneticPr fontId="2"/>
  </si>
  <si>
    <t>□</t>
    <phoneticPr fontId="2"/>
  </si>
  <si>
    <t>確認申請</t>
    <rPh sb="0" eb="4">
      <t>カクニンシンセイ</t>
    </rPh>
    <phoneticPr fontId="2"/>
  </si>
  <si>
    <t>計画変更</t>
    <rPh sb="0" eb="4">
      <t>ケイカクヘンコウ</t>
    </rPh>
    <phoneticPr fontId="2"/>
  </si>
  <si>
    <t>省エネ適判</t>
    <rPh sb="0" eb="1">
      <t>ショウ</t>
    </rPh>
    <rPh sb="3" eb="5">
      <t>テキハン</t>
    </rPh>
    <phoneticPr fontId="2"/>
  </si>
  <si>
    <t>フラット35</t>
    <phoneticPr fontId="2"/>
  </si>
  <si>
    <t>性能評価</t>
    <rPh sb="0" eb="2">
      <t>セイノウ</t>
    </rPh>
    <rPh sb="2" eb="4">
      <t>ヒョウカ</t>
    </rPh>
    <phoneticPr fontId="2"/>
  </si>
  <si>
    <t>長期優良</t>
    <rPh sb="0" eb="2">
      <t>チョウキ</t>
    </rPh>
    <rPh sb="2" eb="4">
      <t>ユウリョウ</t>
    </rPh>
    <phoneticPr fontId="2"/>
  </si>
  <si>
    <t>低炭素</t>
    <rPh sb="0" eb="3">
      <t>テイタンソ</t>
    </rPh>
    <phoneticPr fontId="2"/>
  </si>
  <si>
    <t>1.【スケジュール・申請方法】</t>
    <rPh sb="10" eb="12">
      <t>シンセイ</t>
    </rPh>
    <rPh sb="12" eb="14">
      <t>ホウホウ</t>
    </rPh>
    <phoneticPr fontId="2"/>
  </si>
  <si>
    <t>来社</t>
    <rPh sb="0" eb="2">
      <t>ライシャ</t>
    </rPh>
    <phoneticPr fontId="2"/>
  </si>
  <si>
    <t>宅急便</t>
    <rPh sb="0" eb="3">
      <t>タッキュウビン</t>
    </rPh>
    <phoneticPr fontId="2"/>
  </si>
  <si>
    <t>WEB申請</t>
    <rPh sb="3" eb="5">
      <t>シンセイ</t>
    </rPh>
    <phoneticPr fontId="2"/>
  </si>
  <si>
    <t>※メール(FAX)送付</t>
    <rPh sb="9" eb="11">
      <t>ソウフ</t>
    </rPh>
    <phoneticPr fontId="2"/>
  </si>
  <si>
    <t>※ＦＡＸ</t>
    <phoneticPr fontId="2"/>
  </si>
  <si>
    <t>※申請方法</t>
    <rPh sb="1" eb="3">
      <t>シンセイ</t>
    </rPh>
    <rPh sb="3" eb="5">
      <t>ホウホウ</t>
    </rPh>
    <phoneticPr fontId="2"/>
  </si>
  <si>
    <t>※緊急連絡先
(携帯電話)</t>
    <rPh sb="1" eb="3">
      <t>キンキュウ</t>
    </rPh>
    <rPh sb="3" eb="6">
      <t>レンラクサキ</t>
    </rPh>
    <rPh sb="8" eb="9">
      <t>ケイ</t>
    </rPh>
    <rPh sb="9" eb="10">
      <t>オビ</t>
    </rPh>
    <rPh sb="10" eb="12">
      <t>デンワ</t>
    </rPh>
    <phoneticPr fontId="2"/>
  </si>
  <si>
    <t>※メール
アドレス</t>
    <phoneticPr fontId="2"/>
  </si>
  <si>
    <r>
      <t>3.【請求書または領収証の宛名】</t>
    </r>
    <r>
      <rPr>
        <sz val="10"/>
        <color theme="1"/>
        <rFont val="ＭＳ 明朝"/>
        <family val="1"/>
        <charset val="128"/>
      </rPr>
      <t>※現金での支払いの際には、領収証の発行をいたします。</t>
    </r>
    <phoneticPr fontId="2"/>
  </si>
  <si>
    <t>　その他（下記郵送先をご記入下さい。)</t>
    <rPh sb="5" eb="7">
      <t>カキ</t>
    </rPh>
    <rPh sb="7" eb="9">
      <t>ユウソウ</t>
    </rPh>
    <rPh sb="9" eb="10">
      <t>サキ</t>
    </rPh>
    <phoneticPr fontId="2"/>
  </si>
  <si>
    <t>建築主へ封書郵送</t>
    <rPh sb="0" eb="2">
      <t>ケンチク</t>
    </rPh>
    <rPh sb="2" eb="3">
      <t>ヌシ</t>
    </rPh>
    <rPh sb="4" eb="6">
      <t>フウショ</t>
    </rPh>
    <rPh sb="6" eb="8">
      <t>ユウソウ</t>
    </rPh>
    <phoneticPr fontId="2"/>
  </si>
  <si>
    <t>ＢＥＬＳ</t>
    <phoneticPr fontId="2"/>
  </si>
  <si>
    <r>
      <t>4.【請求書の送付先】</t>
    </r>
    <r>
      <rPr>
        <sz val="10"/>
        <color theme="1"/>
        <rFont val="ＭＳ 明朝"/>
        <family val="1"/>
        <charset val="128"/>
      </rPr>
      <t>※建築主以外の場合は、受取時に原本を添付いたします。</t>
    </r>
    <rPh sb="12" eb="14">
      <t>ケンチク</t>
    </rPh>
    <rPh sb="14" eb="15">
      <t>ヌシ</t>
    </rPh>
    <rPh sb="15" eb="17">
      <t>イガイ</t>
    </rPh>
    <rPh sb="18" eb="20">
      <t>バアイ</t>
    </rPh>
    <rPh sb="22" eb="24">
      <t>ウケトリ</t>
    </rPh>
    <rPh sb="24" eb="25">
      <t>ジ</t>
    </rPh>
    <rPh sb="26" eb="28">
      <t>ゲンポン</t>
    </rPh>
    <rPh sb="29" eb="31">
      <t>テンプ</t>
    </rPh>
    <phoneticPr fontId="2"/>
  </si>
  <si>
    <r>
      <t>5.【引受承諾書送付先】</t>
    </r>
    <r>
      <rPr>
        <sz val="10"/>
        <color theme="1"/>
        <rFont val="ＭＳ 明朝"/>
        <family val="1"/>
        <charset val="128"/>
      </rPr>
      <t>※建築主以外の場合は、受取時に原本を添付いたします。</t>
    </r>
    <phoneticPr fontId="2"/>
  </si>
  <si>
    <t>6.【副本受領方法】</t>
    <rPh sb="3" eb="5">
      <t>フクホン</t>
    </rPh>
    <rPh sb="5" eb="7">
      <t>ジュリョウ</t>
    </rPh>
    <rPh sb="7" eb="9">
      <t>ホウホウ</t>
    </rPh>
    <phoneticPr fontId="2"/>
  </si>
  <si>
    <t>構造適判有</t>
    <rPh sb="0" eb="2">
      <t>コウゾウ</t>
    </rPh>
    <rPh sb="2" eb="4">
      <t>テキハン</t>
    </rPh>
    <rPh sb="4" eb="5">
      <t>アリ</t>
    </rPh>
    <phoneticPr fontId="2"/>
  </si>
  <si>
    <t>宅急便
→</t>
    <phoneticPr fontId="2"/>
  </si>
  <si>
    <t>追加手数料</t>
    <phoneticPr fontId="2"/>
  </si>
  <si>
    <t>着払い</t>
    <phoneticPr fontId="2"/>
  </si>
  <si>
    <t>【１．地名地番 】</t>
    <phoneticPr fontId="2"/>
  </si>
  <si>
    <t>【２．住居表示 】</t>
    <phoneticPr fontId="2"/>
  </si>
  <si>
    <t>【３．都市計画区域及び準都市計画区域の内外の別等 】</t>
    <phoneticPr fontId="2"/>
  </si>
  <si>
    <t>【４．防火地域 】</t>
    <phoneticPr fontId="2"/>
  </si>
  <si>
    <t>【５．その他の区域、地域、地区又は街区 】</t>
    <phoneticPr fontId="2"/>
  </si>
  <si>
    <t>【６．道路 】</t>
    <phoneticPr fontId="2"/>
  </si>
  <si>
    <t>【イ．幅員 】</t>
    <phoneticPr fontId="2"/>
  </si>
  <si>
    <t>【ロ．敷地と接している部分の長さ 】</t>
    <phoneticPr fontId="2"/>
  </si>
  <si>
    <t>【７．敷地面積 】</t>
    <phoneticPr fontId="2"/>
  </si>
  <si>
    <t>【イ．敷地面積 】</t>
    <phoneticPr fontId="2"/>
  </si>
  <si>
    <t>【ロ．用途地域等 】</t>
    <phoneticPr fontId="2"/>
  </si>
  <si>
    <t>【ハ．建築基準法第52条第1項及び第2項の規定による建築物の容積率 】</t>
    <phoneticPr fontId="2"/>
  </si>
  <si>
    <t>【ニ．建築基準法第53条第1項の規定による建築物の建蔽率 】</t>
    <phoneticPr fontId="2"/>
  </si>
  <si>
    <t>【ホ．敷地面積の合計 】</t>
    <phoneticPr fontId="2"/>
  </si>
  <si>
    <t>【ヘ．敷地に建築可能な延べ面積を敷地面積で除した数値 】</t>
    <phoneticPr fontId="2"/>
  </si>
  <si>
    <t>【ト．敷地に建築可能な建築面積を敷地面積で除した数値 】</t>
    <phoneticPr fontId="2"/>
  </si>
  <si>
    <t>【チ．備考 】</t>
    <phoneticPr fontId="2"/>
  </si>
  <si>
    <t>【１８．建築基準法第12条第1項の規定による調査の要否 】</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2"/>
  </si>
  <si>
    <t>【８．主要用途 】</t>
    <phoneticPr fontId="2"/>
  </si>
  <si>
    <t>【９．工事種別 】</t>
    <phoneticPr fontId="2"/>
  </si>
  <si>
    <t>【１０．建築面積 】</t>
    <phoneticPr fontId="2"/>
  </si>
  <si>
    <t>【１１．延べ面積 】</t>
    <phoneticPr fontId="2"/>
  </si>
  <si>
    <t>【１２．建築物の数 】</t>
    <phoneticPr fontId="2"/>
  </si>
  <si>
    <t>【１３．建築物の高さ等 】</t>
    <phoneticPr fontId="2"/>
  </si>
  <si>
    <t>【１４．許可・認定等 】</t>
    <phoneticPr fontId="2"/>
  </si>
  <si>
    <t>【１５．工事着手予定年月日 】</t>
    <phoneticPr fontId="2"/>
  </si>
  <si>
    <t>【１６．工事完了予定年月日 】</t>
    <phoneticPr fontId="2"/>
  </si>
  <si>
    <t>【１７．特定工程工事終了予定年月日 】</t>
    <phoneticPr fontId="2"/>
  </si>
  <si>
    <t>【１９．建築基準法第12条第3項の規定による検査を要する防火設備の有無 】</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</si>
  <si>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【２０．その他必要な事項 】</t>
    <phoneticPr fontId="2"/>
  </si>
  <si>
    <t>要</t>
    <rPh sb="0" eb="1">
      <t>ヨウ</t>
    </rPh>
    <phoneticPr fontId="25"/>
  </si>
  <si>
    <t>否</t>
    <rPh sb="0" eb="1">
      <t>イナ</t>
    </rPh>
    <phoneticPr fontId="25"/>
  </si>
  <si>
    <t>【イ．建築物全体 】</t>
    <phoneticPr fontId="2"/>
  </si>
  <si>
    <t>【ニ．共同住宅又は老人ホーム等の共用の廊下等の部分 】</t>
    <phoneticPr fontId="2"/>
  </si>
  <si>
    <t>【イ．申請に係る建築物の数 】</t>
    <phoneticPr fontId="2"/>
  </si>
  <si>
    <t>【ロ．同一敷地内の他の建築物の数 】</t>
    <phoneticPr fontId="2"/>
  </si>
  <si>
    <t>【イ．最高の高さ 】</t>
    <phoneticPr fontId="2"/>
  </si>
  <si>
    <t>【ロ．階数 】</t>
    <phoneticPr fontId="2"/>
  </si>
  <si>
    <t>【ハ．構造 】</t>
    <phoneticPr fontId="2"/>
  </si>
  <si>
    <t>【ニ．建築基準法第56条第7項の規定による特例の適用の有無 】</t>
    <phoneticPr fontId="2"/>
  </si>
  <si>
    <t>【ホ．適用があるときは、特例の区分 】</t>
    <phoneticPr fontId="2"/>
  </si>
  <si>
    <t>建築基準法第12条第1項の規定による</t>
    <phoneticPr fontId="25"/>
  </si>
  <si>
    <t>調査の要否</t>
    <phoneticPr fontId="25"/>
  </si>
  <si>
    <t>要</t>
    <rPh sb="0" eb="1">
      <t>ヨウ</t>
    </rPh>
    <phoneticPr fontId="25"/>
  </si>
  <si>
    <t>否</t>
    <rPh sb="0" eb="1">
      <t>イナ</t>
    </rPh>
    <phoneticPr fontId="25"/>
  </si>
  <si>
    <t>【１．着工及び工事完了の予定期日 】</t>
    <phoneticPr fontId="2"/>
  </si>
  <si>
    <t>【イ．着工予定期日 】</t>
    <phoneticPr fontId="2"/>
  </si>
  <si>
    <t>【ロ．工事完了予定期日 】</t>
    <phoneticPr fontId="2"/>
  </si>
  <si>
    <t>【２．建築主 】</t>
    <phoneticPr fontId="2"/>
  </si>
  <si>
    <t>【イ．建築主の種別 】</t>
  </si>
  <si>
    <t>【ロ．資本の額又は出資の総額 】</t>
  </si>
  <si>
    <t>1,000万円以下</t>
  </si>
  <si>
    <t>1,000万円超～3,000万円以下</t>
  </si>
  <si>
    <t>3,000万円超～1億円以下</t>
  </si>
  <si>
    <t>1億円超～10億円以下</t>
  </si>
  <si>
    <t>10億円超</t>
  </si>
  <si>
    <t>国</t>
  </si>
  <si>
    <t>会社</t>
  </si>
  <si>
    <t>物品販売業を</t>
  </si>
  <si>
    <t>営む店舗等</t>
  </si>
  <si>
    <t>多用途</t>
    <rPh sb="0" eb="3">
      <t>タヨウト</t>
    </rPh>
    <phoneticPr fontId="22"/>
  </si>
  <si>
    <t>【ニ．工事の予定期間 】</t>
    <phoneticPr fontId="2"/>
  </si>
  <si>
    <t>月間</t>
    <rPh sb="0" eb="2">
      <t>ゲッカン</t>
    </rPh>
    <phoneticPr fontId="2"/>
  </si>
  <si>
    <t>【イ．地名地番 】</t>
    <phoneticPr fontId="2"/>
  </si>
  <si>
    <t>【ロ．都市計画 】</t>
    <phoneticPr fontId="2"/>
  </si>
  <si>
    <t>【３．敷地の位置 】</t>
    <phoneticPr fontId="2"/>
  </si>
  <si>
    <t>【４．工事種別 】</t>
    <phoneticPr fontId="2"/>
  </si>
  <si>
    <t>【５．主要用途 】</t>
    <phoneticPr fontId="2"/>
  </si>
  <si>
    <t>【６．一の建築物ごとの内容 】</t>
    <phoneticPr fontId="2"/>
  </si>
  <si>
    <t>【イ．番号 】</t>
    <phoneticPr fontId="2"/>
  </si>
  <si>
    <t>【ロ．用途 】</t>
    <phoneticPr fontId="2"/>
  </si>
  <si>
    <t>【ハ．工事部分の構造 】</t>
    <phoneticPr fontId="2"/>
  </si>
  <si>
    <t>【ホ．工事部分の床面積の合計 】</t>
    <phoneticPr fontId="2"/>
  </si>
  <si>
    <t>【ヘ．建築工事費予定額 】</t>
    <phoneticPr fontId="2"/>
  </si>
  <si>
    <t>【ト．新築工事の場合における地上の階数 】</t>
    <phoneticPr fontId="2"/>
  </si>
  <si>
    <t>【チ．新築工事の場合における地下の階数 】</t>
    <phoneticPr fontId="2"/>
  </si>
  <si>
    <t>【７．新築工事の場合における敷地面積 】</t>
    <phoneticPr fontId="2"/>
  </si>
  <si>
    <t>【１．住宅部分の概要 】</t>
    <phoneticPr fontId="2"/>
  </si>
  <si>
    <t>【ロ．新設又はその他の別 】</t>
    <phoneticPr fontId="2"/>
  </si>
  <si>
    <t>（1）新設</t>
    <phoneticPr fontId="2"/>
  </si>
  <si>
    <t>増築</t>
    <rPh sb="0" eb="2">
      <t>ゾウチク</t>
    </rPh>
    <phoneticPr fontId="2"/>
  </si>
  <si>
    <t>改築</t>
    <rPh sb="0" eb="2">
      <t>カイチク</t>
    </rPh>
    <phoneticPr fontId="2"/>
  </si>
  <si>
    <t>【ハ．新設住宅の資金 】</t>
    <phoneticPr fontId="2"/>
  </si>
  <si>
    <t>（1）民間資金住宅</t>
    <phoneticPr fontId="2"/>
  </si>
  <si>
    <t>（2）公営住宅</t>
    <rPh sb="5" eb="7">
      <t>ジュウタク</t>
    </rPh>
    <phoneticPr fontId="2"/>
  </si>
  <si>
    <t>（3）住宅金融支援機構住宅</t>
    <rPh sb="3" eb="5">
      <t>ジュウタク</t>
    </rPh>
    <rPh sb="5" eb="7">
      <t>キンユウ</t>
    </rPh>
    <rPh sb="7" eb="9">
      <t>シエン</t>
    </rPh>
    <rPh sb="9" eb="11">
      <t>キコウ</t>
    </rPh>
    <rPh sb="11" eb="13">
      <t>ジュウタク</t>
    </rPh>
    <phoneticPr fontId="2"/>
  </si>
  <si>
    <t>（4）都市再生機構住宅</t>
    <rPh sb="9" eb="11">
      <t>ジュウタク</t>
    </rPh>
    <phoneticPr fontId="2"/>
  </si>
  <si>
    <t>【ニ．住宅の建築工法 】</t>
    <phoneticPr fontId="2"/>
  </si>
  <si>
    <t>【ホ．住宅の種類 】</t>
    <rPh sb="6" eb="8">
      <t>シュルイ</t>
    </rPh>
    <phoneticPr fontId="2"/>
  </si>
  <si>
    <t>【ヘ．住宅の建て方 】</t>
    <rPh sb="6" eb="7">
      <t>タ</t>
    </rPh>
    <rPh sb="8" eb="9">
      <t>カタ</t>
    </rPh>
    <phoneticPr fontId="2"/>
  </si>
  <si>
    <t>（3）共同住宅</t>
    <phoneticPr fontId="2"/>
  </si>
  <si>
    <t>【ト．利用関係 】</t>
    <phoneticPr fontId="2"/>
  </si>
  <si>
    <t>（4）分譲住宅</t>
    <phoneticPr fontId="2"/>
  </si>
  <si>
    <t>【チ．住宅の戸数 】</t>
    <phoneticPr fontId="2"/>
  </si>
  <si>
    <t>【リ．工事部分の床面積の合計 】</t>
    <phoneticPr fontId="2"/>
  </si>
  <si>
    <t>①　２欄の「イ」及び「ロ」、３欄の「ロ」、４欄並びに６欄の「ロ」及び「ハ」は、該当するチェックボックス</t>
    <phoneticPr fontId="2"/>
  </si>
  <si>
    <t>②　２欄の「イ」において、「会社」とは、株式会社、合名会社、合資会社及び合同会社をいい、特別の法律によ</t>
    <phoneticPr fontId="2"/>
  </si>
  <si>
    <t>③　２欄の「ロ」及び「ハ」は、建築主が会社であるときのみ記入してください。</t>
    <phoneticPr fontId="2"/>
  </si>
  <si>
    <t>④　３欄の「ロ」において、「区域区分非設定都市計画区域」とは、区域区分が定められていない都市計画区域</t>
    <phoneticPr fontId="2"/>
  </si>
  <si>
    <t>をいいます。</t>
    <phoneticPr fontId="2"/>
  </si>
  <si>
    <t>⑤　増築と改築とを同時に行うときは、４欄は床面積の大きい方の工事によつて区分してください。</t>
    <phoneticPr fontId="2"/>
  </si>
  <si>
    <t>⑥　５欄において「(1)居住専用建築物」に該当する場合は、次の表の記号の中から該当するものを選んで括弧内</t>
    <phoneticPr fontId="2"/>
  </si>
  <si>
    <t>⑦　５欄において「(2)居住産業併用建築物」及び「(3)産業専用建築物」に該当する場合は、産業の用に供する部分</t>
    <phoneticPr fontId="2"/>
  </si>
  <si>
    <t>⑧　６欄は、一の建築物（1棟）ごとに記入してください。</t>
    <phoneticPr fontId="2"/>
  </si>
  <si>
    <t>⑨　６欄の「イ」は、建築物の数が１のときは「１」と記入し、建築物の数が２以上のときは、一の建築物（１棟）</t>
    <phoneticPr fontId="2"/>
  </si>
  <si>
    <t>ごとに通し番号を付し、その番号を記入し、「ロ」は、一の建築物中に、２種類以上の用途（既存部分がある</t>
    <phoneticPr fontId="2"/>
  </si>
  <si>
    <t>い床面積の用途について記入してください。居住産業併用建築物については、産業の用に供する部分について該</t>
    <phoneticPr fontId="2"/>
  </si>
  <si>
    <t>⑩　６欄の「ロ」において、「事務所等」とは、事務所、地方公共団体の支庁若しくは支所、税務署、警察署、保</t>
    <phoneticPr fontId="2"/>
  </si>
  <si>
    <t>⑪　６欄の「ハ」は、工事部分が２種類以上の構造からなるときは、床面積が最も大きい部分の構造について記入</t>
    <phoneticPr fontId="2"/>
  </si>
  <si>
    <t>⑫　６欄の「ニ」は、その建築物の規模に見合つた月数を記入してください。</t>
    <phoneticPr fontId="2"/>
  </si>
  <si>
    <t>⑬　６欄の「ヘ」は、建築設備費を含んだ額を記入してください。</t>
    <phoneticPr fontId="2"/>
  </si>
  <si>
    <t>①　第三面は、建築物が居住専用住宅又は居住産業併用建築物である場合に作成してください。当該建築物の数が</t>
    <phoneticPr fontId="2"/>
  </si>
  <si>
    <t>２以上のときは、一の建築物（１棟）ごとに作成してください。</t>
    <phoneticPr fontId="2"/>
  </si>
  <si>
    <t>③　１欄の「ロ」から「ト」までは、該当するチェックボックスに「レ」マークを入れてください。</t>
    <phoneticPr fontId="2"/>
  </si>
  <si>
    <t>⑤　１欄の「ハ」は、当該住宅が新設のときのみ記入してください。「民間資金住宅」とは、国、地方公共団体、</t>
    <phoneticPr fontId="2"/>
  </si>
  <si>
    <t>「住宅金融支援機構住宅」とは、独立行政法人住宅金融支援機構から建設資金の融資を受けた住宅をいい、</t>
    <phoneticPr fontId="2"/>
  </si>
  <si>
    <t>融資額の大小は問いません。「都市再生機構住宅」とは、独立行政法人都市再生機構が分譲又は賃貸を目的と</t>
    <phoneticPr fontId="2"/>
  </si>
  <si>
    <t>して建てた住宅をいいます。</t>
    <phoneticPr fontId="2"/>
  </si>
  <si>
    <t>⑦　１欄の「ホ」において、「専用住宅」とは、専ら居住の目的だけのために建築するもので、住宅内に店舗、事</t>
    <phoneticPr fontId="2"/>
  </si>
  <si>
    <t>務所、作業場等の業務の用に供する部分がないものをいいます。「併用住宅」とは、住宅内に店舗、事務所、</t>
    <phoneticPr fontId="2"/>
  </si>
  <si>
    <t>作業場等の業務の用に供する部分があつて居住部分と機能的に結合して戸をなしているもので、居住部分の床</t>
    <phoneticPr fontId="2"/>
  </si>
  <si>
    <t>面積の合計が建築物の床面積の合計の５分の１以上のものをいいます。「その他の住宅」とは、主に工場、学</t>
    <phoneticPr fontId="2"/>
  </si>
  <si>
    <t>校、官公署、旅館、下宿屋、浴場、社寺等の建築物に付属して、これと結合している住宅をいいます。</t>
  </si>
  <si>
    <t>⑧　１欄の「ヘ」において、「長屋建住宅」とは、廊下、階段等を共用しない２戸以上の住宅を連続する建て方の</t>
    <phoneticPr fontId="2"/>
  </si>
  <si>
    <t>住宅（連続建）をいい、廊下、階段等を共用しないで２戸以上の住宅を重ねたもの（重ね建）を含みます。</t>
    <phoneticPr fontId="2"/>
  </si>
  <si>
    <t>「共同住宅」とは、長屋建住宅以外の住宅で、一の建築物内に２戸以上の住宅があるものをいい、一般的には、</t>
    <phoneticPr fontId="2"/>
  </si>
  <si>
    <t>アパート又はマンションといわれるものです。</t>
    <phoneticPr fontId="2"/>
  </si>
  <si>
    <t>⑨　一件の建築工事で１欄の「ト」の(1)から(4)までに掲げる住宅の利用関係が２種類以上となる場合は、１欄の</t>
    <phoneticPr fontId="2"/>
  </si>
  <si>
    <t>「チ」及び「リ」は当該住宅の利用関係の種類ごとに記入してください。</t>
    <phoneticPr fontId="2"/>
  </si>
  <si>
    <t>②　１欄において「(1)居住専用建築物」に該当する場合は、（注意）３．⑥に準じて括弧内に該当する記号を</t>
    <phoneticPr fontId="2"/>
  </si>
  <si>
    <t>記入してください。</t>
    <phoneticPr fontId="2"/>
  </si>
  <si>
    <t>③　１欄において「(2)居住産業併用建築物」及び「(3)産業専用建築物」に該当する場合は、（注意）３．⑨に準</t>
    <phoneticPr fontId="2"/>
  </si>
  <si>
    <t>【１. 主要用途 】</t>
    <phoneticPr fontId="2"/>
  </si>
  <si>
    <t>【２. 除却要因 】</t>
    <phoneticPr fontId="2"/>
  </si>
  <si>
    <t>【３. 構造 】</t>
    <phoneticPr fontId="2"/>
  </si>
  <si>
    <t>【４. 建築物の数 】</t>
    <phoneticPr fontId="2"/>
  </si>
  <si>
    <t>【５. 住宅の戸数 】</t>
    <phoneticPr fontId="2"/>
  </si>
  <si>
    <t>【６. 住宅の利用関係 】</t>
    <phoneticPr fontId="2"/>
  </si>
  <si>
    <t>【７. 建築物の床面積の合計 】</t>
    <phoneticPr fontId="2"/>
  </si>
  <si>
    <t>【８. 建築物の評価額 】</t>
    <phoneticPr fontId="2"/>
  </si>
  <si>
    <t>その旨を記入してください。</t>
    <phoneticPr fontId="2"/>
  </si>
  <si>
    <t>概要書（第一面）」及び「建築計画概要書（第二面）」と明示し、第二面の１８欄の事項を第二号様式の第三</t>
    <phoneticPr fontId="2"/>
  </si>
  <si>
    <t>面の写しの１９欄に記載してください。</t>
    <phoneticPr fontId="25"/>
  </si>
  <si>
    <t xml:space="preserve">【 </t>
    <phoneticPr fontId="2"/>
  </si>
  <si>
    <t>イ．</t>
    <phoneticPr fontId="2"/>
  </si>
  <si>
    <t>居室の天井の高さ　】</t>
    <phoneticPr fontId="2"/>
  </si>
  <si>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
  </si>
  <si>
    <t>要</t>
    <rPh sb="0" eb="1">
      <t>ヨウ</t>
    </rPh>
    <phoneticPr fontId="2"/>
  </si>
  <si>
    <t>否</t>
    <rPh sb="0" eb="1">
      <t>イナ</t>
    </rPh>
    <phoneticPr fontId="2"/>
  </si>
  <si>
    <t>を明らかにしてください。なお、延べ面積が300平方メートル未満である場合、建築物のエネルギー消費性能の向上</t>
    <phoneticPr fontId="2"/>
  </si>
  <si>
    <t>に「レ」マークを入れてください。</t>
    <phoneticPr fontId="2"/>
  </si>
  <si>
    <t>ときは、その用途を含む。）があるときは、「多用途」のチェックボックスに「レ」マークを入れて、一番大き</t>
    <phoneticPr fontId="2"/>
  </si>
  <si>
    <t>当するチェックボックスに「レ」マークを入れてください。</t>
    <phoneticPr fontId="2"/>
  </si>
  <si>
    <t>④　２欄、３欄及び６欄は、該当するチェックボックスに「レ」マークを入れてください。</t>
    <phoneticPr fontId="2"/>
  </si>
  <si>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</si>
  <si>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</si>
  <si>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</si>
  <si>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</si>
  <si>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</si>
  <si>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</si>
  <si>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</si>
  <si>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</si>
  <si>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</si>
  <si>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</si>
  <si>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</si>
  <si>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</si>
  <si>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</si>
  <si>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</si>
  <si>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</si>
  <si>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</si>
  <si>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</si>
  <si>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</si>
  <si>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</si>
  <si>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</si>
  <si>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</si>
  <si>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</si>
  <si>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</si>
  <si>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</si>
  <si>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</si>
  <si>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</si>
  <si>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</si>
  <si>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</si>
  <si>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⑥　５欄は、「耐火構造」、「建築基準法施行令第１０８条の３第１項第１号イ及びロに掲げる基準に適合する構造」、</t>
    <rPh sb="9" eb="11">
      <t>コウゾウ</t>
    </rPh>
    <rPh sb="14" eb="16">
      <t>ケンチク</t>
    </rPh>
    <rPh sb="16" eb="19">
      <t>キジュンホウ</t>
    </rPh>
    <rPh sb="19" eb="22">
      <t>セコウレイ</t>
    </rPh>
    <rPh sb="22" eb="23">
      <t>ダイ</t>
    </rPh>
    <rPh sb="26" eb="27">
      <t>ジョウ</t>
    </rPh>
    <rPh sb="29" eb="30">
      <t>ダイ</t>
    </rPh>
    <rPh sb="31" eb="32">
      <t>コウ</t>
    </rPh>
    <rPh sb="32" eb="33">
      <t>ダイ</t>
    </rPh>
    <rPh sb="34" eb="35">
      <t>ゴウ</t>
    </rPh>
    <rPh sb="36" eb="37">
      <t>オヨ</t>
    </rPh>
    <rPh sb="40" eb="41">
      <t>カカ</t>
    </rPh>
    <rPh sb="43" eb="45">
      <t>キジュン</t>
    </rPh>
    <rPh sb="46" eb="48">
      <t>テキゴウ</t>
    </rPh>
    <rPh sb="50" eb="52">
      <t>コウゾウ</t>
    </rPh>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</si>
  <si>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</si>
  <si>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</si>
  <si>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</si>
  <si>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</si>
  <si>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</si>
  <si>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</si>
  <si>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</si>
  <si>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</si>
  <si>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</si>
  <si>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</si>
  <si>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</si>
  <si>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</si>
  <si>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㉑　建築基準法施行令第１２１条の２の適用を受ける直通階段で屋外に設けるものが木造である場合には、１９欄に、</t>
    <phoneticPr fontId="2"/>
  </si>
  <si>
    <t>㉒　計画の変更申請の際は、１９欄に第四面に係る部分の変更の概要について記入してください。</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</si>
  <si>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</si>
  <si>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</si>
  <si>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</si>
  <si>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</si>
  <si>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</si>
  <si>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</si>
  <si>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</si>
  <si>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</si>
  <si>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</si>
  <si>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</si>
  <si>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</si>
  <si>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</si>
  <si>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</si>
  <si>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</si>
  <si>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</si>
  <si>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</si>
  <si>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</si>
  <si>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</si>
  <si>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</si>
  <si>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</si>
  <si>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</si>
  <si>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</si>
  <si>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用に供する部分の床面積を除いた面積とします。</t>
    <phoneticPr fontId="2"/>
  </si>
  <si>
    <t>又は共同住宅若しくは老人ホーム、福祉ホームその他これらに類するものの共用の廊下若しくは階段の用に供する部分</t>
    <phoneticPr fontId="2"/>
  </si>
  <si>
    <t>に掲げる基準に適合する主要構造部の構造をいう。）又は「準耐火構造と同等の準耐火性能を有する構造（ロ－２）」</t>
    <rPh sb="1" eb="2">
      <t>カカ</t>
    </rPh>
    <rPh sb="4" eb="6">
      <t>キジュン</t>
    </rPh>
    <rPh sb="7" eb="9">
      <t>テキゴウ</t>
    </rPh>
    <rPh sb="11" eb="13">
      <t>シュヨウ</t>
    </rPh>
    <rPh sb="13" eb="15">
      <t>コウゾウ</t>
    </rPh>
    <rPh sb="15" eb="16">
      <t>ブ</t>
    </rPh>
    <rPh sb="17" eb="19">
      <t>コウゾウ</t>
    </rPh>
    <rPh sb="24" eb="25">
      <t>マタ</t>
    </rPh>
    <phoneticPr fontId="2"/>
  </si>
  <si>
    <t>（同条第２号に掲げる基準に適合する主要構造部の構造をいう。）のうち該当するチェックボックスに「レ」マークを</t>
    <rPh sb="1" eb="3">
      <t>ドウジョウ</t>
    </rPh>
    <rPh sb="3" eb="4">
      <t>ダイ</t>
    </rPh>
    <rPh sb="5" eb="6">
      <t>ゴウ</t>
    </rPh>
    <rPh sb="7" eb="8">
      <t>カカ</t>
    </rPh>
    <rPh sb="10" eb="12">
      <t>キジュン</t>
    </rPh>
    <rPh sb="13" eb="15">
      <t>テキゴウ</t>
    </rPh>
    <rPh sb="17" eb="19">
      <t>シュヨウ</t>
    </rPh>
    <rPh sb="19" eb="21">
      <t>コウゾウ</t>
    </rPh>
    <rPh sb="21" eb="22">
      <t>ブ</t>
    </rPh>
    <rPh sb="23" eb="25">
      <t>コウゾウ</t>
    </rPh>
    <rPh sb="33" eb="35">
      <t>ガイトウ</t>
    </rPh>
    <phoneticPr fontId="2"/>
  </si>
  <si>
    <t>（上記のいずれにも該当しない建築物で、建築基準法第２１条又は第２７条の規定の適用を受けるもの）のうち該当する</t>
    <rPh sb="38" eb="40">
      <t>テキヨウ</t>
    </rPh>
    <phoneticPr fontId="2"/>
  </si>
  <si>
    <t>チェックボックス全てに「レ」マークを入れてください。また、「建築基準法施行令第１０９条の５第１号に掲げる基準</t>
    <rPh sb="8" eb="9">
      <t>スベ</t>
    </rPh>
    <rPh sb="18" eb="19">
      <t>イ</t>
    </rPh>
    <rPh sb="30" eb="32">
      <t>ケンチク</t>
    </rPh>
    <rPh sb="32" eb="35">
      <t>キジュンホウ</t>
    </rPh>
    <rPh sb="35" eb="38">
      <t>セコウレイ</t>
    </rPh>
    <rPh sb="38" eb="39">
      <t>ダイ</t>
    </rPh>
    <rPh sb="42" eb="43">
      <t>ジョウ</t>
    </rPh>
    <rPh sb="45" eb="46">
      <t>ダイ</t>
    </rPh>
    <rPh sb="47" eb="48">
      <t>ゴウ</t>
    </rPh>
    <rPh sb="49" eb="50">
      <t>カカ</t>
    </rPh>
    <rPh sb="52" eb="54">
      <t>キジュン</t>
    </rPh>
    <phoneticPr fontId="2"/>
  </si>
  <si>
    <t>に適合する構造」又は「建築基準法施行令第１１０条第１号に掲げる基準に適合する構造」に該当する場合においては、</t>
    <rPh sb="5" eb="7">
      <t>コウゾウ</t>
    </rPh>
    <rPh sb="8" eb="9">
      <t>マタ</t>
    </rPh>
    <rPh sb="11" eb="13">
      <t>ケンチク</t>
    </rPh>
    <rPh sb="13" eb="16">
      <t>キジュンホウ</t>
    </rPh>
    <rPh sb="16" eb="19">
      <t>セコウレイ</t>
    </rPh>
    <rPh sb="19" eb="20">
      <t>ダイ</t>
    </rPh>
    <rPh sb="23" eb="24">
      <t>ジョウ</t>
    </rPh>
    <rPh sb="24" eb="25">
      <t>ダイ</t>
    </rPh>
    <rPh sb="26" eb="27">
      <t>ゴウ</t>
    </rPh>
    <rPh sb="28" eb="29">
      <t>カカ</t>
    </rPh>
    <rPh sb="31" eb="33">
      <t>キジュン</t>
    </rPh>
    <rPh sb="34" eb="36">
      <t>テキゴウ</t>
    </rPh>
    <rPh sb="38" eb="40">
      <t>コウゾウ</t>
    </rPh>
    <rPh sb="42" eb="44">
      <t>ガイトウ</t>
    </rPh>
    <rPh sb="46" eb="48">
      <t>バアイ</t>
    </rPh>
    <phoneticPr fontId="2"/>
  </si>
  <si>
    <t>５欄の「準耐火構造」のチェックボックスにも「レ」マークを入れてください。建築基準法第２１条又は第２７条の規定</t>
    <rPh sb="6" eb="7">
      <t>カ</t>
    </rPh>
    <rPh sb="7" eb="9">
      <t>コウゾウ</t>
    </rPh>
    <rPh sb="28" eb="29">
      <t>イ</t>
    </rPh>
    <rPh sb="36" eb="38">
      <t>ケンチク</t>
    </rPh>
    <rPh sb="38" eb="41">
      <t>キジュンホウ</t>
    </rPh>
    <rPh sb="41" eb="42">
      <t>ダイ</t>
    </rPh>
    <rPh sb="44" eb="45">
      <t>ジョウ</t>
    </rPh>
    <rPh sb="45" eb="46">
      <t>マタ</t>
    </rPh>
    <rPh sb="47" eb="48">
      <t>ダイ</t>
    </rPh>
    <rPh sb="50" eb="51">
      <t>ジョウ</t>
    </rPh>
    <rPh sb="52" eb="54">
      <t>キテイ</t>
    </rPh>
    <phoneticPr fontId="2"/>
  </si>
  <si>
    <t>の適用を受けない場合は「建築基準法第２１条又は第２７条の規定の適用を受けない」に「レ」マークを入れてください。</t>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</si>
  <si>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</si>
  <si>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</si>
  <si>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</si>
  <si>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</si>
  <si>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</si>
  <si>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</si>
  <si>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</si>
  <si>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の概要及び１１欄の「ニ」（当該認証型式部材等に係るものに限る。）については記入する必要はありません。</t>
    <phoneticPr fontId="2"/>
  </si>
  <si>
    <t>②</t>
    <phoneticPr fontId="30"/>
  </si>
  <si>
    <t>②</t>
    <phoneticPr fontId="25"/>
  </si>
  <si>
    <t>屋外直通階段</t>
    <rPh sb="0" eb="2">
      <t>オクガイ</t>
    </rPh>
    <rPh sb="2" eb="4">
      <t>チョクツウ</t>
    </rPh>
    <rPh sb="4" eb="6">
      <t>カイダン</t>
    </rPh>
    <phoneticPr fontId="20"/>
  </si>
  <si>
    <t>屋外直通階段、木造</t>
    <rPh sb="0" eb="2">
      <t>オクガイ</t>
    </rPh>
    <rPh sb="2" eb="4">
      <t>チョクツウ</t>
    </rPh>
    <rPh sb="4" eb="6">
      <t>カイダン</t>
    </rPh>
    <rPh sb="7" eb="9">
      <t>モクゾウ</t>
    </rPh>
    <phoneticPr fontId="20"/>
  </si>
  <si>
    <t>その他必要な事項2</t>
    <phoneticPr fontId="25"/>
  </si>
  <si>
    <t>電子申請</t>
    <rPh sb="0" eb="2">
      <t>デンシ</t>
    </rPh>
    <rPh sb="2" eb="4">
      <t>シンセイ</t>
    </rPh>
    <phoneticPr fontId="2"/>
  </si>
  <si>
    <t>建築主</t>
    <rPh sb="0" eb="2">
      <t>ケンチク</t>
    </rPh>
    <rPh sb="2" eb="3">
      <t>ヌシ</t>
    </rPh>
    <phoneticPr fontId="2"/>
  </si>
  <si>
    <t>代理者</t>
    <rPh sb="0" eb="2">
      <t>ダイリ</t>
    </rPh>
    <rPh sb="2" eb="3">
      <t>シャ</t>
    </rPh>
    <phoneticPr fontId="2"/>
  </si>
  <si>
    <t>設計者</t>
    <rPh sb="0" eb="3">
      <t>セッケイシャ</t>
    </rPh>
    <phoneticPr fontId="2"/>
  </si>
  <si>
    <t>　一括振込等(※3,4,5.の記載不要)</t>
    <rPh sb="1" eb="3">
      <t>イッカツ</t>
    </rPh>
    <rPh sb="3" eb="5">
      <t>フリコミ</t>
    </rPh>
    <rPh sb="5" eb="6">
      <t>トウ</t>
    </rPh>
    <rPh sb="15" eb="17">
      <t>キサイ</t>
    </rPh>
    <rPh sb="17" eb="19">
      <t>フヨウ</t>
    </rPh>
    <phoneticPr fontId="2"/>
  </si>
  <si>
    <t>その他（上記以外の場合は、こちらにご記入下さい。)</t>
    <rPh sb="2" eb="3">
      <t>タ</t>
    </rPh>
    <rPh sb="4" eb="6">
      <t>ジョウキ</t>
    </rPh>
    <rPh sb="6" eb="8">
      <t>イガイ</t>
    </rPh>
    <rPh sb="9" eb="11">
      <t>バアイ</t>
    </rPh>
    <rPh sb="18" eb="21">
      <t>キニュウクダ</t>
    </rPh>
    <phoneticPr fontId="2"/>
  </si>
  <si>
    <t>メールアドレス</t>
    <phoneticPr fontId="2"/>
  </si>
  <si>
    <t>郵送先</t>
    <rPh sb="0" eb="2">
      <t>ユウソウ</t>
    </rPh>
    <rPh sb="2" eb="3">
      <t>サキ</t>
    </rPh>
    <phoneticPr fontId="2"/>
  </si>
  <si>
    <t>部署</t>
    <phoneticPr fontId="2"/>
  </si>
  <si>
    <t>郵送レターパック
(4号等・昇降機)</t>
    <rPh sb="0" eb="2">
      <t>ユウソウ</t>
    </rPh>
    <rPh sb="11" eb="12">
      <t>ゴウ</t>
    </rPh>
    <rPh sb="12" eb="13">
      <t>トウ</t>
    </rPh>
    <rPh sb="14" eb="17">
      <t>ショウコウキ</t>
    </rPh>
    <phoneticPr fontId="2"/>
  </si>
  <si>
    <t>電子申請
副本
→</t>
    <rPh sb="0" eb="2">
      <t>デンシ</t>
    </rPh>
    <rPh sb="2" eb="4">
      <t>シンセイ</t>
    </rPh>
    <rPh sb="5" eb="7">
      <t>フクホン</t>
    </rPh>
    <phoneticPr fontId="2"/>
  </si>
  <si>
    <t>緊急連絡先
(携帯電話)</t>
    <rPh sb="0" eb="2">
      <t>キンキュウ</t>
    </rPh>
    <rPh sb="2" eb="5">
      <t>レンラクサキ</t>
    </rPh>
    <rPh sb="7" eb="9">
      <t>ケイタイ</t>
    </rPh>
    <rPh sb="9" eb="11">
      <t>デンワ</t>
    </rPh>
    <phoneticPr fontId="2"/>
  </si>
  <si>
    <t>JTC230201</t>
    <phoneticPr fontId="2"/>
  </si>
  <si>
    <t>Update 23.02.01</t>
    <phoneticPr fontId="31"/>
  </si>
  <si>
    <t>Copyright NIHON TALIESIN. All Rights Reserved.</t>
    <phoneticPr fontId="31"/>
  </si>
  <si>
    <t>軽微変更申請業務</t>
    <phoneticPr fontId="25"/>
  </si>
  <si>
    <t>確認申請業務（計画変更申請業務を含む）</t>
    <phoneticPr fontId="25"/>
  </si>
  <si>
    <t>電子申請に関わる業務</t>
    <phoneticPr fontId="25"/>
  </si>
  <si>
    <t>⑭　１０欄の「ロ」は、建築物に建築基準法施行令第２条第１項第２号に規定する特例軒等を設ける場合において、</t>
    <phoneticPr fontId="2"/>
  </si>
  <si>
    <t>当該特例軒等のうち当該建築物の外壁又はこれに代わる柱の中心線から突き出た距離が水平距離１メートル以上５メー</t>
    <phoneticPr fontId="2"/>
  </si>
  <si>
    <t>トル未満のものにあつては当該中心線で囲まれた部分の水平投影面積を、当該中心線から突き出た距離が水平距離５メ</t>
    <phoneticPr fontId="2"/>
  </si>
  <si>
    <t>ートル以上のものにあつては当該特例軒等の端から同号に規定する国土交通大臣が定める距離後退した線で囲まれた部</t>
    <phoneticPr fontId="2"/>
  </si>
  <si>
    <t>分の水平投影面積を記入してください。その他の建築物である場合においては、１０欄の「イ」と同じ面積を記入して</t>
    <phoneticPr fontId="2"/>
  </si>
  <si>
    <t>⑮　都市計画区域内、準都市計画区域内及び建築基準法第６８条の９第１項の規定に基づく条例により建築物の容積率</t>
    <phoneticPr fontId="2"/>
  </si>
  <si>
    <t>類する建築物の部分（建築基準法施行規則第１０条の４の４に規定する建築設備を設置するためのものであって、同規</t>
    <phoneticPr fontId="2"/>
  </si>
  <si>
    <t>則第１０条の４の５各号に掲げる基準に適合するものに限る。）で、特定行政庁が交通上、安全上、防火上及び衛生上</t>
    <phoneticPr fontId="2"/>
  </si>
  <si>
    <t>基準法令以外の法令の規定により、容積率の算定の基礎となる延べ面積に算入しない部分を有する場合においては、</t>
    <phoneticPr fontId="2"/>
  </si>
  <si>
    <t>「ヲ」に当該部分の床面積を記入してください。</t>
    <phoneticPr fontId="2"/>
  </si>
  <si>
    <t>⑯　住宅又は老人ホーム、福祉ホームその他これらに類するものについては、１１欄の「ロ」の床面積は、その地階の</t>
    <phoneticPr fontId="2"/>
  </si>
  <si>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</si>
  <si>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</si>
  <si>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</si>
  <si>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</si>
  <si>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</si>
  <si>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</si>
  <si>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</si>
  <si>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</si>
  <si>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</si>
  <si>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</si>
  <si>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</si>
  <si>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</si>
  <si>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</si>
  <si>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</si>
  <si>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
  </si>
  <si>
    <t>操車場所及び乗降場を含む。）の用途に供する部分、「ト」に専ら防災のために設ける備蓄倉庫の用途に供する部分、</t>
    <phoneticPr fontId="2"/>
  </si>
  <si>
    <t>「チ」に蓄電池（床に据え付けるものに限る。）を設ける部分、「リ」に自家発電設備を設ける部分、「ヌ」に貯水槽</t>
    <phoneticPr fontId="2"/>
  </si>
  <si>
    <t>を設ける部分、「ル」に宅配ボックス（配達された物品（荷受人が不在その他の事由により受け取ることができないも</t>
    <phoneticPr fontId="2"/>
  </si>
  <si>
    <t>のに限る。）の一時保管のための荷受箱をいう。）を設ける部分、「ワ」に住宅の用途に供する部分、「カ」に老人ホ</t>
    <phoneticPr fontId="2"/>
  </si>
  <si>
    <t>ーム、福祉ホームその他これらに類するものの用途に供する部分のそれぞれの床面積を記入してください。また、建築</t>
    <phoneticPr fontId="2"/>
  </si>
  <si>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</si>
  <si>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</si>
  <si>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</si>
  <si>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</si>
  <si>
    <t>建築物全体</t>
    <rPh sb="2" eb="3">
      <t>ブツ</t>
    </rPh>
    <rPh sb="3" eb="5">
      <t>ゼンタイ</t>
    </rPh>
    <phoneticPr fontId="2"/>
  </si>
  <si>
    <t>ロ．</t>
    <phoneticPr fontId="2"/>
  </si>
  <si>
    <t>建蔽率の算定の基礎となる建築面積</t>
    <rPh sb="0" eb="3">
      <t>ケンペイリツ</t>
    </rPh>
    <rPh sb="4" eb="6">
      <t>サンテイ</t>
    </rPh>
    <rPh sb="7" eb="9">
      <t>キソ</t>
    </rPh>
    <rPh sb="12" eb="16">
      <t>ケンチクメンセキ</t>
    </rPh>
    <phoneticPr fontId="2"/>
  </si>
  <si>
    <t>ハ．</t>
    <phoneticPr fontId="2"/>
  </si>
  <si>
    <t>認定機械室等の部分</t>
    <rPh sb="0" eb="2">
      <t>ニンテイ</t>
    </rPh>
    <rPh sb="2" eb="5">
      <t>キカイシツ</t>
    </rPh>
    <rPh sb="5" eb="6">
      <t>トウ</t>
    </rPh>
    <rPh sb="7" eb="9">
      <t>ブブン</t>
    </rPh>
    <phoneticPr fontId="2"/>
  </si>
  <si>
    <t>ル．</t>
    <phoneticPr fontId="2"/>
  </si>
  <si>
    <t>その他の不算入部分　】</t>
    <rPh sb="2" eb="3">
      <t>タ</t>
    </rPh>
    <rPh sb="4" eb="7">
      <t>フサンニュウ</t>
    </rPh>
    <phoneticPr fontId="2"/>
  </si>
  <si>
    <t>ワ．</t>
    <phoneticPr fontId="2"/>
  </si>
  <si>
    <t>カ．</t>
    <phoneticPr fontId="2"/>
  </si>
  <si>
    <t>ヨ．</t>
    <phoneticPr fontId="2"/>
  </si>
  <si>
    <t>タ.</t>
    <phoneticPr fontId="2"/>
  </si>
  <si>
    <t>E</t>
    <phoneticPr fontId="20"/>
  </si>
  <si>
    <t>L</t>
    <phoneticPr fontId="20"/>
  </si>
  <si>
    <t>建築物全体申請面積</t>
    <rPh sb="2" eb="3">
      <t>ブツ</t>
    </rPh>
    <rPh sb="3" eb="5">
      <t>ゼンタイ</t>
    </rPh>
    <phoneticPr fontId="25"/>
  </si>
  <si>
    <t>建築物全体申請以外</t>
    <phoneticPr fontId="25"/>
  </si>
  <si>
    <t>建築物全体合計</t>
    <phoneticPr fontId="25"/>
  </si>
  <si>
    <t>建蔽率の算定の基礎となる建築面積合計</t>
    <rPh sb="16" eb="18">
      <t>ゴウケイ</t>
    </rPh>
    <phoneticPr fontId="25"/>
  </si>
  <si>
    <t>延べ面積車庫申請部分</t>
    <phoneticPr fontId="25"/>
  </si>
  <si>
    <t>延べ面積認定機械室等申請部分</t>
    <phoneticPr fontId="25"/>
  </si>
  <si>
    <t>延べ面積認定機械室等申請以外</t>
    <rPh sb="12" eb="14">
      <t>イガイ</t>
    </rPh>
    <phoneticPr fontId="25"/>
  </si>
  <si>
    <t>延べ面積認定機械室等申請合計</t>
    <rPh sb="12" eb="14">
      <t>ゴウケイ</t>
    </rPh>
    <phoneticPr fontId="25"/>
  </si>
  <si>
    <t>その他の不算入申請部分</t>
    <phoneticPr fontId="25"/>
  </si>
  <si>
    <t>その他の不算入申請以外</t>
    <rPh sb="9" eb="11">
      <t>イガイ</t>
    </rPh>
    <phoneticPr fontId="25"/>
  </si>
  <si>
    <t>その他の不算入申請合計</t>
    <rPh sb="9" eb="11">
      <t>ゴウケイ</t>
    </rPh>
    <phoneticPr fontId="25"/>
  </si>
  <si>
    <t>【ハ．建蔽率 】</t>
    <phoneticPr fontId="2"/>
  </si>
  <si>
    <r>
      <t>【ロ．</t>
    </r>
    <r>
      <rPr>
        <sz val="7"/>
        <rFont val="ＭＳ 明朝"/>
        <family val="1"/>
        <charset val="128"/>
      </rPr>
      <t>建蔽率の算定の基礎となる建築面積</t>
    </r>
    <r>
      <rPr>
        <sz val="9"/>
        <rFont val="ＭＳ 明朝"/>
        <family val="1"/>
        <charset val="128"/>
      </rPr>
      <t xml:space="preserve"> 】</t>
    </r>
    <phoneticPr fontId="2"/>
  </si>
  <si>
    <t>【ホ. 認定機械室等の部分 】</t>
    <phoneticPr fontId="2"/>
  </si>
  <si>
    <t>【ヘ．自動車車庫等の部分 】　</t>
    <phoneticPr fontId="2"/>
  </si>
  <si>
    <t>【ト．備蓄倉庫の部分 】</t>
    <phoneticPr fontId="2"/>
  </si>
  <si>
    <t>【チ．蓄電池の設置部分 】</t>
    <phoneticPr fontId="2"/>
  </si>
  <si>
    <t>【リ．自家発電設備の設置部分 】</t>
    <phoneticPr fontId="2"/>
  </si>
  <si>
    <t>【ヌ．貯水槽の設置部分 】</t>
    <phoneticPr fontId="2"/>
  </si>
  <si>
    <t>【ル．宅配ボックスの設置部分 】</t>
    <phoneticPr fontId="2"/>
  </si>
  <si>
    <t>【ヲ. その他の不算入部分 】</t>
    <phoneticPr fontId="2"/>
  </si>
  <si>
    <t>【ワ. 住宅の部分 】</t>
    <phoneticPr fontId="2"/>
  </si>
  <si>
    <t>【カ．老人ホーム等の部分 】</t>
    <phoneticPr fontId="2"/>
  </si>
  <si>
    <t>【ヨ．延べ面積 】</t>
    <phoneticPr fontId="2"/>
  </si>
  <si>
    <r>
      <t>【ロ．</t>
    </r>
    <r>
      <rPr>
        <sz val="7"/>
        <rFont val="ＭＳ 明朝"/>
        <family val="1"/>
        <charset val="128"/>
      </rPr>
      <t>地階の住宅又は老人ホーム等の部分</t>
    </r>
    <r>
      <rPr>
        <sz val="9"/>
        <rFont val="ＭＳ 明朝"/>
        <family val="1"/>
        <charset val="128"/>
      </rPr>
      <t xml:space="preserve"> 】</t>
    </r>
    <phoneticPr fontId="2"/>
  </si>
  <si>
    <r>
      <t>【ハ．</t>
    </r>
    <r>
      <rPr>
        <sz val="8"/>
        <rFont val="ＭＳ 明朝"/>
        <family val="1"/>
        <charset val="128"/>
      </rPr>
      <t>エレベーターの昇降路の部分</t>
    </r>
    <r>
      <rPr>
        <sz val="9"/>
        <rFont val="ＭＳ 明朝"/>
        <family val="1"/>
        <charset val="128"/>
      </rPr>
      <t xml:space="preserve"> 】</t>
    </r>
    <phoneticPr fontId="2"/>
  </si>
  <si>
    <t>建蔽率の算定の基礎となる建築面積申請部分</t>
    <phoneticPr fontId="25"/>
  </si>
  <si>
    <t>建蔽率の算定の基礎となる建築面積申請以外</t>
    <rPh sb="14" eb="16">
      <t>メンセキ</t>
    </rPh>
    <rPh sb="16" eb="18">
      <t>シンセイ</t>
    </rPh>
    <rPh sb="18" eb="20">
      <t>イガイ</t>
    </rPh>
    <phoneticPr fontId="25"/>
  </si>
  <si>
    <t>ロ・地階の住宅（値）</t>
    <phoneticPr fontId="2"/>
  </si>
  <si>
    <t>ワ・住宅1/3</t>
    <phoneticPr fontId="2"/>
  </si>
  <si>
    <t>カ・老人1/3</t>
    <rPh sb="2" eb="4">
      <t>ロウジン</t>
    </rPh>
    <phoneticPr fontId="2"/>
  </si>
  <si>
    <t>宅配1/100</t>
    <rPh sb="0" eb="2">
      <t>タクハイ</t>
    </rPh>
    <phoneticPr fontId="2"/>
  </si>
  <si>
    <t>ロ・地階の住宅（桁整理）</t>
    <phoneticPr fontId="2"/>
  </si>
  <si>
    <t>ワ・住宅1/3（桁整理）</t>
    <phoneticPr fontId="2"/>
  </si>
  <si>
    <t>カ・老人1/3（桁整理）</t>
    <phoneticPr fontId="2"/>
  </si>
  <si>
    <t>地階緩和比較結果</t>
    <rPh sb="4" eb="6">
      <t>ヒカク</t>
    </rPh>
    <rPh sb="6" eb="8">
      <t>ケッカ</t>
    </rPh>
    <phoneticPr fontId="2"/>
  </si>
  <si>
    <t>貯水槽1/100(桁整理）</t>
    <phoneticPr fontId="2"/>
  </si>
  <si>
    <t>宅配1/100(桁整理）</t>
    <rPh sb="0" eb="2">
      <t>タクハイ</t>
    </rPh>
    <phoneticPr fontId="2"/>
  </si>
  <si>
    <t>桁整理合計</t>
    <rPh sb="0" eb="1">
      <t>ケタ</t>
    </rPh>
    <rPh sb="1" eb="3">
      <t>セイリ</t>
    </rPh>
    <rPh sb="3" eb="5">
      <t>ゴウケイ</t>
    </rPh>
    <phoneticPr fontId="2"/>
  </si>
  <si>
    <t>ハニホヲ合計</t>
    <rPh sb="4" eb="6">
      <t>ゴウケイ</t>
    </rPh>
    <phoneticPr fontId="2"/>
  </si>
  <si>
    <t>B'</t>
    <phoneticPr fontId="2"/>
  </si>
  <si>
    <t>B"</t>
    <phoneticPr fontId="2"/>
  </si>
  <si>
    <t>*</t>
    <phoneticPr fontId="20"/>
  </si>
  <si>
    <t>【タ．容積率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</si>
</sst>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00_ "/>
    <numFmt numFmtId="178" formatCode="0.00&quot;㎡&quot;"/>
    <numFmt numFmtId="179" formatCode="0.000&quot;m&quot;"/>
    <numFmt numFmtId="180" formatCode="0.00_);[Red]\(0.00\)"/>
    <numFmt numFmtId="181" formatCode="0.000_ "/>
    <numFmt numFmtId="182" formatCode="0.0000_ "/>
    <numFmt numFmtId="183" formatCode="#,##0.000;[Red]#,##0.000"/>
    <numFmt numFmtId="184" formatCode="#,##0_);[Red]\(#,##0\)"/>
    <numFmt numFmtId="185" formatCode="0.00_ ;[Red]\-0.00\ "/>
  </numFmts>
  <fonts count="6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sz val="6"/>
      <name val="ＭＳ Ｐゴシック"/>
      <family val="3"/>
      <charset val="128"/>
    </font>
    <font>
      <sz val="6"/>
      <name val="ＭＳ Ｐゴシック"/>
      <family val="3"/>
      <charset val="128"/>
    </font>
    <font>
      <u/>
      <sz val="10"/>
      <color indexed="12"/>
      <name val="ＭＳ Ｐゴシック"/>
      <family val="3"/>
      <charset val="128"/>
    </font>
    <font>
      <sz val="10"/>
      <name val="MS UI Gothic"/>
      <family val="3"/>
      <charset val="128"/>
    </font>
    <font>
      <u/>
      <sz val="9"/>
      <name val="ＭＳ 明朝"/>
      <family val="1"/>
      <charset val="128"/>
    </font>
    <font>
      <sz val="6"/>
      <name val="ＭＳ Ｐゴシック"/>
      <family val="3"/>
      <charset val="128"/>
    </font>
    <font>
      <sz val="6"/>
      <name val="ＭＳ Ｐゴシック"/>
      <family val="3"/>
      <charset val="128"/>
    </font>
    <font>
      <u/>
      <sz val="9"/>
      <color indexed="12"/>
      <name val="ＭＳ 明朝"/>
      <family val="1"/>
      <charset val="128"/>
    </font>
    <font>
      <b/>
      <sz val="9"/>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u/>
      <sz val="9"/>
      <color rgb="FF0000FF"/>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7"/>
      <color theme="1"/>
      <name val="ＭＳ 明朝"/>
      <family val="1"/>
      <charset val="128"/>
    </font>
    <font>
      <sz val="10"/>
      <color theme="1"/>
      <name val="ＭＳ 明朝"/>
      <family val="1"/>
      <charset val="128"/>
    </font>
    <font>
      <b/>
      <sz val="10"/>
      <color theme="1"/>
      <name val="ＭＳ 明朝"/>
      <family val="1"/>
      <charset val="128"/>
    </font>
    <font>
      <sz val="9"/>
      <color rgb="FFFF0000"/>
      <name val="ＭＳ 明朝"/>
      <family val="1"/>
      <charset val="128"/>
    </font>
    <font>
      <sz val="10"/>
      <color theme="1"/>
      <name val="ＭＳ ゴシック"/>
      <family val="3"/>
      <charset val="128"/>
    </font>
    <font>
      <b/>
      <sz val="10"/>
      <color rgb="FF002060"/>
      <name val="ＭＳ 明朝"/>
      <family val="1"/>
      <charset val="128"/>
    </font>
    <font>
      <b/>
      <sz val="9"/>
      <color theme="1"/>
      <name val="ＭＳ 明朝"/>
      <family val="1"/>
      <charset val="128"/>
    </font>
    <font>
      <b/>
      <sz val="18"/>
      <color theme="1"/>
      <name val="ＭＳ 明朝"/>
      <family val="1"/>
      <charset val="128"/>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9"/>
      <color theme="0"/>
      <name val="ＭＳ 明朝"/>
      <family val="1"/>
      <charset val="128"/>
    </font>
    <font>
      <sz val="11"/>
      <color theme="0"/>
      <name val="ＭＳ Ｐゴシック"/>
      <family val="3"/>
      <charset val="128"/>
      <scheme val="minor"/>
    </font>
    <font>
      <u/>
      <sz val="9"/>
      <color theme="1"/>
      <name val="ＭＳ 明朝"/>
      <family val="1"/>
      <charset val="128"/>
    </font>
    <font>
      <b/>
      <sz val="16"/>
      <color theme="1"/>
      <name val="ＭＳ 明朝"/>
      <family val="1"/>
      <charset val="128"/>
    </font>
    <font>
      <sz val="9"/>
      <color indexed="81"/>
      <name val="ＭＳ 明朝"/>
      <family val="1"/>
      <charset val="128"/>
    </font>
    <font>
      <b/>
      <sz val="10"/>
      <color indexed="10"/>
      <name val="ＭＳ 明朝"/>
      <family val="1"/>
      <charset val="128"/>
    </font>
    <font>
      <sz val="11"/>
      <name val="ＭＳ 明朝"/>
      <family val="1"/>
      <charset val="128"/>
    </font>
    <font>
      <sz val="8.5"/>
      <color theme="1"/>
      <name val="ＭＳ 明朝"/>
      <family val="1"/>
      <charset val="128"/>
    </font>
    <font>
      <sz val="7"/>
      <name val="ＭＳ 明朝"/>
      <family val="1"/>
      <charset val="128"/>
    </font>
    <font>
      <sz val="6.5"/>
      <name val="ＭＳ 明朝"/>
      <family val="1"/>
      <charset val="128"/>
    </font>
    <font>
      <sz val="8"/>
      <name val="ＭＳ 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mediumGray">
        <bgColor theme="0"/>
      </patternFill>
    </fill>
    <fill>
      <patternFill patternType="solid">
        <fgColor theme="0" tint="-4.9989318521683403E-2"/>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ash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dashed">
        <color indexed="64"/>
      </right>
      <top style="dotted">
        <color indexed="64"/>
      </top>
      <bottom style="dotted">
        <color indexed="64"/>
      </bottom>
      <diagonal/>
    </border>
    <border>
      <left style="dashed">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dashed">
        <color indexed="64"/>
      </left>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dashed">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ashed">
        <color indexed="64"/>
      </left>
      <right/>
      <top style="dotted">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8" fillId="0" borderId="0" applyFont="0" applyFill="0" applyBorder="0" applyAlignment="0" applyProtection="0">
      <alignment vertical="center"/>
    </xf>
    <xf numFmtId="38" fontId="36" fillId="0" borderId="0" applyFont="0" applyFill="0" applyBorder="0" applyAlignment="0" applyProtection="0">
      <alignment vertical="center"/>
    </xf>
    <xf numFmtId="38" fontId="34"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8" fillId="0" borderId="0">
      <alignment vertical="center"/>
    </xf>
    <xf numFmtId="0" fontId="19" fillId="0" borderId="0"/>
    <xf numFmtId="0" fontId="34" fillId="0" borderId="0">
      <alignment vertical="center"/>
    </xf>
    <xf numFmtId="0" fontId="19" fillId="0" borderId="0">
      <alignment vertical="center"/>
    </xf>
    <xf numFmtId="0" fontId="36" fillId="0" borderId="0">
      <alignment vertical="center"/>
    </xf>
    <xf numFmtId="0" fontId="34" fillId="0" borderId="0">
      <alignment vertical="center"/>
    </xf>
    <xf numFmtId="0" fontId="37" fillId="0" borderId="0" applyNumberFormat="0" applyFill="0" applyBorder="0" applyAlignment="0" applyProtection="0">
      <alignment vertical="center"/>
    </xf>
    <xf numFmtId="0" fontId="18" fillId="4" borderId="0" applyNumberFormat="0" applyBorder="0" applyAlignment="0" applyProtection="0">
      <alignment vertical="center"/>
    </xf>
  </cellStyleXfs>
  <cellXfs count="689">
    <xf numFmtId="0" fontId="0" fillId="0" borderId="0" xfId="0">
      <alignment vertical="center"/>
    </xf>
    <xf numFmtId="0" fontId="38" fillId="0" borderId="0" xfId="0" applyFont="1">
      <alignment vertical="center"/>
    </xf>
    <xf numFmtId="0" fontId="39" fillId="0" borderId="0" xfId="0" applyFont="1">
      <alignment vertical="center"/>
    </xf>
    <xf numFmtId="49" fontId="22" fillId="0" borderId="0" xfId="48" applyNumberFormat="1" applyFont="1" applyAlignment="1">
      <alignment horizontal="left" vertical="center"/>
    </xf>
    <xf numFmtId="0" fontId="38" fillId="0" borderId="0" xfId="0" applyFont="1" applyAlignment="1">
      <alignment horizontal="left" vertical="center"/>
    </xf>
    <xf numFmtId="0" fontId="38" fillId="24" borderId="11" xfId="0" applyFont="1" applyFill="1" applyBorder="1" applyAlignment="1">
      <alignment horizontal="center" vertical="center"/>
    </xf>
    <xf numFmtId="0" fontId="38" fillId="25" borderId="0" xfId="0" applyFont="1" applyFill="1">
      <alignment vertical="center"/>
    </xf>
    <xf numFmtId="0" fontId="39" fillId="25" borderId="0" xfId="0" applyFont="1" applyFill="1">
      <alignment vertical="center"/>
    </xf>
    <xf numFmtId="0" fontId="40" fillId="25" borderId="0" xfId="0" applyFont="1" applyFill="1">
      <alignment vertical="center"/>
    </xf>
    <xf numFmtId="0" fontId="38" fillId="25" borderId="0" xfId="0" applyFont="1" applyFill="1" applyAlignment="1">
      <alignment horizontal="center" vertical="center"/>
    </xf>
    <xf numFmtId="0" fontId="38" fillId="25" borderId="0" xfId="0" applyFont="1" applyFill="1" applyAlignment="1">
      <alignment vertical="center" wrapText="1"/>
    </xf>
    <xf numFmtId="0" fontId="38" fillId="25" borderId="0" xfId="0" applyFont="1" applyFill="1" applyAlignment="1">
      <alignment horizontal="right" vertical="top"/>
    </xf>
    <xf numFmtId="0" fontId="38" fillId="25" borderId="0" xfId="0" applyFont="1" applyFill="1" applyAlignment="1">
      <alignment vertical="center" shrinkToFit="1"/>
    </xf>
    <xf numFmtId="0" fontId="38" fillId="25" borderId="12" xfId="0" applyFont="1" applyFill="1" applyBorder="1">
      <alignment vertical="center"/>
    </xf>
    <xf numFmtId="0" fontId="38" fillId="25" borderId="13" xfId="0" applyFont="1" applyFill="1" applyBorder="1" applyAlignment="1">
      <alignment vertical="top"/>
    </xf>
    <xf numFmtId="0" fontId="38" fillId="25" borderId="14" xfId="0" applyFont="1" applyFill="1" applyBorder="1" applyAlignment="1">
      <alignment vertical="top"/>
    </xf>
    <xf numFmtId="0" fontId="38" fillId="25" borderId="15" xfId="0" applyFont="1" applyFill="1" applyBorder="1" applyAlignment="1">
      <alignment vertical="top"/>
    </xf>
    <xf numFmtId="0" fontId="38" fillId="25" borderId="0" xfId="0" applyFont="1" applyFill="1" applyAlignment="1">
      <alignment vertical="top"/>
    </xf>
    <xf numFmtId="0" fontId="38" fillId="25" borderId="16" xfId="0" applyFont="1" applyFill="1" applyBorder="1" applyAlignment="1">
      <alignment vertical="top"/>
    </xf>
    <xf numFmtId="0" fontId="38" fillId="25" borderId="17" xfId="0" applyFont="1" applyFill="1" applyBorder="1" applyAlignment="1">
      <alignment vertical="top"/>
    </xf>
    <xf numFmtId="0" fontId="38" fillId="25" borderId="11" xfId="0" applyFont="1" applyFill="1" applyBorder="1" applyAlignment="1">
      <alignment vertical="top"/>
    </xf>
    <xf numFmtId="0" fontId="38" fillId="25" borderId="18" xfId="0" applyFont="1" applyFill="1" applyBorder="1" applyAlignment="1">
      <alignment vertical="top"/>
    </xf>
    <xf numFmtId="0" fontId="38" fillId="25" borderId="10" xfId="0" applyFont="1" applyFill="1" applyBorder="1" applyAlignment="1">
      <alignment horizontal="center" vertical="center"/>
    </xf>
    <xf numFmtId="0" fontId="38" fillId="25" borderId="19" xfId="0" applyFont="1" applyFill="1" applyBorder="1" applyAlignment="1">
      <alignment horizontal="center" vertical="center"/>
    </xf>
    <xf numFmtId="0" fontId="38" fillId="25" borderId="15" xfId="0" applyFont="1" applyFill="1" applyBorder="1">
      <alignment vertical="center"/>
    </xf>
    <xf numFmtId="0" fontId="38" fillId="25" borderId="16" xfId="0" applyFont="1" applyFill="1" applyBorder="1">
      <alignment vertical="center"/>
    </xf>
    <xf numFmtId="0" fontId="38" fillId="25" borderId="20" xfId="0" applyFont="1" applyFill="1" applyBorder="1">
      <alignment vertical="center"/>
    </xf>
    <xf numFmtId="0" fontId="38" fillId="25" borderId="10" xfId="0" applyFont="1" applyFill="1" applyBorder="1">
      <alignment vertical="center"/>
    </xf>
    <xf numFmtId="0" fontId="38" fillId="25" borderId="19" xfId="0" applyFont="1" applyFill="1" applyBorder="1">
      <alignment vertical="center"/>
    </xf>
    <xf numFmtId="0" fontId="38" fillId="25" borderId="17" xfId="0" applyFont="1" applyFill="1" applyBorder="1">
      <alignment vertical="center"/>
    </xf>
    <xf numFmtId="0" fontId="38" fillId="25" borderId="11" xfId="0" applyFont="1" applyFill="1" applyBorder="1">
      <alignment vertical="center"/>
    </xf>
    <xf numFmtId="0" fontId="38" fillId="25" borderId="18" xfId="0" applyFont="1" applyFill="1" applyBorder="1">
      <alignment vertical="center"/>
    </xf>
    <xf numFmtId="0" fontId="38" fillId="25" borderId="11" xfId="0" applyFont="1" applyFill="1" applyBorder="1" applyAlignment="1">
      <alignment horizontal="center" vertical="center"/>
    </xf>
    <xf numFmtId="0" fontId="38" fillId="25" borderId="0" xfId="0" applyFont="1" applyFill="1" applyAlignment="1">
      <alignment horizontal="right" vertical="center"/>
    </xf>
    <xf numFmtId="0" fontId="38" fillId="25" borderId="0" xfId="0" applyFont="1" applyFill="1" applyAlignment="1">
      <alignment horizontal="left" vertical="center"/>
    </xf>
    <xf numFmtId="0" fontId="38" fillId="25" borderId="13" xfId="0" applyFont="1" applyFill="1" applyBorder="1" applyAlignment="1">
      <alignment vertical="center" shrinkToFit="1"/>
    </xf>
    <xf numFmtId="0" fontId="38" fillId="24" borderId="0" xfId="0" applyFont="1" applyFill="1" applyAlignment="1">
      <alignment horizontal="center" vertical="center"/>
    </xf>
    <xf numFmtId="182" fontId="38" fillId="0" borderId="0" xfId="0" applyNumberFormat="1" applyFont="1">
      <alignment vertical="center"/>
    </xf>
    <xf numFmtId="177" fontId="38" fillId="0" borderId="0" xfId="0" applyNumberFormat="1" applyFont="1">
      <alignment vertical="center"/>
    </xf>
    <xf numFmtId="0" fontId="22" fillId="25" borderId="0" xfId="48" applyFont="1" applyFill="1" applyAlignment="1">
      <alignment horizontal="center" vertical="center" shrinkToFit="1"/>
    </xf>
    <xf numFmtId="0" fontId="38" fillId="25" borderId="13" xfId="0" applyFont="1" applyFill="1" applyBorder="1">
      <alignment vertical="center"/>
    </xf>
    <xf numFmtId="0" fontId="38" fillId="25" borderId="11" xfId="0" applyFont="1" applyFill="1" applyBorder="1" applyAlignment="1">
      <alignment horizontal="right" vertical="center"/>
    </xf>
    <xf numFmtId="0" fontId="41" fillId="25" borderId="11" xfId="0" applyFont="1" applyFill="1" applyBorder="1">
      <alignment vertical="center"/>
    </xf>
    <xf numFmtId="0" fontId="22" fillId="25" borderId="11" xfId="48" applyFont="1" applyFill="1" applyBorder="1" applyAlignment="1">
      <alignment horizontal="center" vertical="center" shrinkToFit="1"/>
    </xf>
    <xf numFmtId="49" fontId="38" fillId="0" borderId="0" xfId="0" applyNumberFormat="1" applyFont="1" applyAlignment="1">
      <alignment horizontal="left" vertical="center"/>
    </xf>
    <xf numFmtId="49" fontId="38" fillId="0" borderId="0" xfId="0" quotePrefix="1" applyNumberFormat="1" applyFont="1" applyAlignment="1">
      <alignment horizontal="left" vertical="center"/>
    </xf>
    <xf numFmtId="0" fontId="38" fillId="25" borderId="10" xfId="0" applyFont="1" applyFill="1" applyBorder="1" applyAlignment="1">
      <alignment vertical="center" shrinkToFit="1"/>
    </xf>
    <xf numFmtId="0" fontId="38" fillId="25" borderId="13" xfId="0" applyFont="1" applyFill="1" applyBorder="1" applyAlignment="1">
      <alignment horizontal="right" vertical="center"/>
    </xf>
    <xf numFmtId="179" fontId="22" fillId="25" borderId="0" xfId="48" applyNumberFormat="1" applyFont="1" applyFill="1" applyAlignment="1" applyProtection="1">
      <alignment vertical="center" shrinkToFit="1"/>
      <protection locked="0"/>
    </xf>
    <xf numFmtId="0" fontId="42" fillId="25" borderId="0" xfId="0" applyFont="1" applyFill="1">
      <alignment vertical="center"/>
    </xf>
    <xf numFmtId="0" fontId="38" fillId="24" borderId="0" xfId="0" applyFont="1" applyFill="1" applyAlignment="1">
      <alignment horizontal="right" vertical="center"/>
    </xf>
    <xf numFmtId="0" fontId="38" fillId="25" borderId="11" xfId="0" applyFont="1" applyFill="1" applyBorder="1" applyAlignment="1">
      <alignment vertical="center" shrinkToFit="1"/>
    </xf>
    <xf numFmtId="0" fontId="38" fillId="24" borderId="0" xfId="0" applyFont="1" applyFill="1">
      <alignment vertical="center"/>
    </xf>
    <xf numFmtId="0" fontId="38" fillId="24" borderId="11" xfId="0" applyFont="1" applyFill="1" applyBorder="1">
      <alignment vertical="center"/>
    </xf>
    <xf numFmtId="49" fontId="22" fillId="0" borderId="0" xfId="48" applyNumberFormat="1" applyFont="1">
      <alignment vertical="center"/>
    </xf>
    <xf numFmtId="0" fontId="38" fillId="25" borderId="0" xfId="0" applyFont="1" applyFill="1" applyAlignment="1">
      <alignment horizontal="distributed" vertical="center"/>
    </xf>
    <xf numFmtId="0" fontId="38" fillId="25" borderId="11" xfId="0" applyFont="1" applyFill="1" applyBorder="1" applyAlignment="1">
      <alignment horizontal="distributed" vertical="center"/>
    </xf>
    <xf numFmtId="49" fontId="22" fillId="25" borderId="0" xfId="48" applyNumberFormat="1" applyFont="1" applyFill="1" applyAlignment="1" applyProtection="1">
      <alignment horizontal="left" vertical="center"/>
      <protection hidden="1"/>
    </xf>
    <xf numFmtId="49" fontId="22" fillId="25" borderId="11" xfId="48" applyNumberFormat="1" applyFont="1" applyFill="1" applyBorder="1" applyAlignment="1" applyProtection="1">
      <alignment horizontal="left" vertical="center"/>
      <protection hidden="1"/>
    </xf>
    <xf numFmtId="0" fontId="38" fillId="25" borderId="11" xfId="0" applyFont="1" applyFill="1" applyBorder="1" applyAlignment="1">
      <alignment horizontal="left" vertical="center"/>
    </xf>
    <xf numFmtId="49" fontId="22" fillId="25" borderId="10" xfId="48" applyNumberFormat="1" applyFont="1" applyFill="1" applyBorder="1" applyAlignment="1" applyProtection="1">
      <alignment horizontal="left" vertical="center"/>
      <protection hidden="1"/>
    </xf>
    <xf numFmtId="0" fontId="38" fillId="25" borderId="0" xfId="0" applyFont="1" applyFill="1" applyAlignment="1">
      <alignment horizontal="left" vertical="top"/>
    </xf>
    <xf numFmtId="0" fontId="38" fillId="25" borderId="0" xfId="0" applyFont="1" applyFill="1" applyAlignment="1">
      <alignment horizontal="center" vertical="top"/>
    </xf>
    <xf numFmtId="0" fontId="38" fillId="25" borderId="14" xfId="0" applyFont="1" applyFill="1" applyBorder="1">
      <alignment vertical="center"/>
    </xf>
    <xf numFmtId="0" fontId="43" fillId="25" borderId="0" xfId="0" applyFont="1" applyFill="1" applyAlignment="1">
      <alignment horizontal="left" vertical="center"/>
    </xf>
    <xf numFmtId="0" fontId="43" fillId="25" borderId="11" xfId="0" applyFont="1" applyFill="1" applyBorder="1" applyAlignment="1">
      <alignment horizontal="left" vertical="center"/>
    </xf>
    <xf numFmtId="0" fontId="43" fillId="25" borderId="0" xfId="0" applyFont="1" applyFill="1" applyAlignment="1">
      <alignment horizontal="center" vertical="center"/>
    </xf>
    <xf numFmtId="0" fontId="43" fillId="25" borderId="0" xfId="0" applyFont="1" applyFill="1" applyAlignment="1">
      <alignment vertical="top"/>
    </xf>
    <xf numFmtId="0" fontId="43" fillId="25" borderId="0" xfId="0" applyFont="1" applyFill="1">
      <alignment vertical="center"/>
    </xf>
    <xf numFmtId="0" fontId="38" fillId="0" borderId="0" xfId="0" applyFont="1" applyAlignment="1">
      <alignment vertical="center" shrinkToFit="1"/>
    </xf>
    <xf numFmtId="0" fontId="38" fillId="0" borderId="0" xfId="0" applyFont="1" applyAlignment="1">
      <alignment horizontal="left" vertical="center" shrinkToFit="1"/>
    </xf>
    <xf numFmtId="0" fontId="38" fillId="0" borderId="0" xfId="0" applyFont="1" applyAlignment="1">
      <alignment horizontal="center" vertical="center" shrinkToFit="1"/>
    </xf>
    <xf numFmtId="0" fontId="38" fillId="25" borderId="0" xfId="0" applyFont="1" applyFill="1" applyAlignment="1">
      <alignment horizontal="center" vertical="center" shrinkToFit="1"/>
    </xf>
    <xf numFmtId="0" fontId="45" fillId="0" borderId="0" xfId="0" applyFont="1" applyAlignment="1">
      <alignment horizontal="left" vertical="center"/>
    </xf>
    <xf numFmtId="0" fontId="38" fillId="26" borderId="0" xfId="0" applyFont="1" applyFill="1" applyAlignment="1">
      <alignment horizontal="center" vertical="center"/>
    </xf>
    <xf numFmtId="0" fontId="38" fillId="0" borderId="11" xfId="0" applyFont="1" applyBorder="1" applyAlignment="1">
      <alignment horizontal="center" vertical="center"/>
    </xf>
    <xf numFmtId="0" fontId="38" fillId="0" borderId="11" xfId="0" applyFont="1" applyBorder="1">
      <alignment vertical="center"/>
    </xf>
    <xf numFmtId="0" fontId="38" fillId="26" borderId="0" xfId="0" applyFont="1" applyFill="1">
      <alignment vertical="center"/>
    </xf>
    <xf numFmtId="0" fontId="45" fillId="26" borderId="0" xfId="0" applyFont="1" applyFill="1">
      <alignment vertical="center"/>
    </xf>
    <xf numFmtId="0" fontId="45" fillId="0" borderId="0" xfId="0" applyFont="1" applyAlignment="1">
      <alignment horizontal="left" vertical="center" shrinkToFit="1"/>
    </xf>
    <xf numFmtId="49" fontId="45" fillId="0" borderId="0" xfId="0" applyNumberFormat="1" applyFont="1" applyAlignment="1">
      <alignment horizontal="left" vertical="center" shrinkToFit="1"/>
    </xf>
    <xf numFmtId="0" fontId="22" fillId="0" borderId="0" xfId="0" applyFont="1" applyAlignment="1">
      <alignment horizontal="left" vertical="center" shrinkToFit="1"/>
    </xf>
    <xf numFmtId="49" fontId="22" fillId="0" borderId="0" xfId="0" applyNumberFormat="1" applyFont="1" applyAlignment="1">
      <alignment horizontal="left" vertical="center" shrinkToFit="1"/>
    </xf>
    <xf numFmtId="0" fontId="38" fillId="0" borderId="11" xfId="0" applyFont="1" applyBorder="1" applyAlignment="1">
      <alignment horizontal="left" vertical="center" shrinkToFit="1"/>
    </xf>
    <xf numFmtId="0" fontId="45" fillId="26" borderId="11" xfId="0" applyFont="1" applyFill="1" applyBorder="1">
      <alignment vertical="center"/>
    </xf>
    <xf numFmtId="0" fontId="22" fillId="0" borderId="11" xfId="0" applyFont="1" applyBorder="1" applyAlignment="1">
      <alignment horizontal="left" vertical="center" shrinkToFit="1"/>
    </xf>
    <xf numFmtId="49" fontId="22" fillId="0" borderId="11" xfId="0" applyNumberFormat="1" applyFont="1" applyBorder="1" applyAlignment="1">
      <alignment horizontal="left" vertical="center" shrinkToFit="1"/>
    </xf>
    <xf numFmtId="49" fontId="38" fillId="25" borderId="0" xfId="0" applyNumberFormat="1" applyFont="1" applyFill="1" applyAlignment="1">
      <alignment vertical="center" shrinkToFit="1"/>
    </xf>
    <xf numFmtId="49" fontId="38" fillId="25" borderId="11" xfId="0" applyNumberFormat="1" applyFont="1" applyFill="1" applyBorder="1" applyAlignment="1">
      <alignment vertical="center" shrinkToFit="1"/>
    </xf>
    <xf numFmtId="0" fontId="38" fillId="25" borderId="0" xfId="0" applyFont="1" applyFill="1" applyAlignment="1">
      <alignment horizontal="left" vertical="center" shrinkToFit="1"/>
    </xf>
    <xf numFmtId="0" fontId="22" fillId="25" borderId="0" xfId="48" applyFont="1" applyFill="1" applyAlignment="1" applyProtection="1">
      <alignment horizontal="center" vertical="center" shrinkToFit="1"/>
      <protection locked="0"/>
    </xf>
    <xf numFmtId="181" fontId="38" fillId="0" borderId="0" xfId="0" applyNumberFormat="1" applyFont="1">
      <alignment vertical="center"/>
    </xf>
    <xf numFmtId="179" fontId="22" fillId="25" borderId="0" xfId="48" applyNumberFormat="1" applyFont="1" applyFill="1" applyAlignment="1" applyProtection="1">
      <alignment horizontal="left" vertical="center" shrinkToFit="1"/>
      <protection locked="0"/>
    </xf>
    <xf numFmtId="0" fontId="38" fillId="25" borderId="10" xfId="0" applyFont="1" applyFill="1" applyBorder="1" applyAlignment="1">
      <alignment horizontal="left" vertical="center"/>
    </xf>
    <xf numFmtId="178" fontId="22" fillId="25" borderId="10" xfId="36" applyNumberFormat="1" applyFont="1" applyFill="1" applyBorder="1" applyAlignment="1" applyProtection="1">
      <alignment horizontal="left" vertical="center" shrinkToFit="1"/>
      <protection locked="0"/>
    </xf>
    <xf numFmtId="0" fontId="29" fillId="0" borderId="0" xfId="0" applyFont="1" applyAlignment="1">
      <alignment horizontal="left" vertical="center"/>
    </xf>
    <xf numFmtId="0" fontId="38" fillId="25" borderId="0" xfId="0" applyFont="1" applyFill="1" applyAlignment="1">
      <alignment horizontal="left" vertical="top" wrapText="1"/>
    </xf>
    <xf numFmtId="0" fontId="38" fillId="24" borderId="16" xfId="0" applyFont="1" applyFill="1" applyBorder="1">
      <alignment vertical="center"/>
    </xf>
    <xf numFmtId="0" fontId="39" fillId="24" borderId="15" xfId="0" applyFont="1" applyFill="1" applyBorder="1">
      <alignment vertical="center"/>
    </xf>
    <xf numFmtId="0" fontId="39" fillId="24" borderId="0" xfId="0" applyFont="1" applyFill="1">
      <alignment vertical="center"/>
    </xf>
    <xf numFmtId="0" fontId="38" fillId="24" borderId="15" xfId="0" applyFont="1" applyFill="1" applyBorder="1">
      <alignment vertical="center"/>
    </xf>
    <xf numFmtId="0" fontId="39" fillId="24" borderId="16" xfId="0" applyFont="1" applyFill="1" applyBorder="1">
      <alignment vertical="center"/>
    </xf>
    <xf numFmtId="0" fontId="38" fillId="24" borderId="17" xfId="0" applyFont="1" applyFill="1" applyBorder="1">
      <alignment vertical="center"/>
    </xf>
    <xf numFmtId="0" fontId="38" fillId="24" borderId="18" xfId="0" applyFont="1" applyFill="1" applyBorder="1">
      <alignment vertical="center"/>
    </xf>
    <xf numFmtId="0" fontId="39" fillId="25" borderId="0" xfId="0" applyFont="1" applyFill="1" applyAlignment="1">
      <alignment horizontal="left" vertical="top" wrapText="1"/>
    </xf>
    <xf numFmtId="0" fontId="38" fillId="25" borderId="0" xfId="0" quotePrefix="1" applyFont="1" applyFill="1">
      <alignment vertical="center"/>
    </xf>
    <xf numFmtId="0" fontId="38" fillId="27" borderId="0" xfId="0" applyFont="1" applyFill="1">
      <alignment vertical="center"/>
    </xf>
    <xf numFmtId="0" fontId="39" fillId="27" borderId="15" xfId="0" applyFont="1" applyFill="1" applyBorder="1">
      <alignment vertical="center"/>
    </xf>
    <xf numFmtId="0" fontId="39" fillId="27" borderId="0" xfId="0" applyFont="1" applyFill="1">
      <alignment vertical="center"/>
    </xf>
    <xf numFmtId="0" fontId="38" fillId="27" borderId="15" xfId="0" applyFont="1" applyFill="1" applyBorder="1">
      <alignment vertical="center"/>
    </xf>
    <xf numFmtId="0" fontId="38" fillId="27" borderId="17" xfId="0" applyFont="1" applyFill="1" applyBorder="1">
      <alignment vertical="center"/>
    </xf>
    <xf numFmtId="0" fontId="38" fillId="27" borderId="11" xfId="0" applyFont="1" applyFill="1" applyBorder="1">
      <alignment vertical="center"/>
    </xf>
    <xf numFmtId="0" fontId="38" fillId="26" borderId="16" xfId="0" applyFont="1" applyFill="1" applyBorder="1">
      <alignment vertical="center"/>
    </xf>
    <xf numFmtId="0" fontId="38" fillId="26" borderId="15" xfId="0" applyFont="1" applyFill="1" applyBorder="1">
      <alignment vertical="center"/>
    </xf>
    <xf numFmtId="0" fontId="39" fillId="26" borderId="15" xfId="0" applyFont="1" applyFill="1" applyBorder="1">
      <alignment vertical="center"/>
    </xf>
    <xf numFmtId="0" fontId="39" fillId="26" borderId="0" xfId="0" applyFont="1" applyFill="1">
      <alignment vertical="center"/>
    </xf>
    <xf numFmtId="0" fontId="39" fillId="26" borderId="16" xfId="0" applyFont="1" applyFill="1" applyBorder="1">
      <alignment vertical="center"/>
    </xf>
    <xf numFmtId="0" fontId="38" fillId="26" borderId="17" xfId="0" applyFont="1" applyFill="1" applyBorder="1">
      <alignment vertical="center"/>
    </xf>
    <xf numFmtId="0" fontId="38" fillId="26" borderId="11" xfId="0" applyFont="1" applyFill="1" applyBorder="1">
      <alignment vertical="center"/>
    </xf>
    <xf numFmtId="0" fontId="38" fillId="26" borderId="18" xfId="0" applyFont="1" applyFill="1" applyBorder="1">
      <alignment vertical="center"/>
    </xf>
    <xf numFmtId="0" fontId="32" fillId="24" borderId="0" xfId="28" applyFill="1" applyBorder="1" applyAlignment="1" applyProtection="1">
      <alignment vertical="center"/>
    </xf>
    <xf numFmtId="0" fontId="32" fillId="27" borderId="0" xfId="28" applyFill="1" applyBorder="1" applyAlignment="1" applyProtection="1">
      <alignment vertical="center"/>
    </xf>
    <xf numFmtId="0" fontId="32" fillId="26" borderId="0" xfId="28" applyFill="1" applyBorder="1" applyAlignment="1" applyProtection="1">
      <alignment vertical="center"/>
    </xf>
    <xf numFmtId="0" fontId="38" fillId="0" borderId="0" xfId="0" applyFont="1" applyAlignment="1">
      <alignment horizontal="center" vertical="center"/>
    </xf>
    <xf numFmtId="0" fontId="38" fillId="24" borderId="13" xfId="0" applyFont="1" applyFill="1" applyBorder="1">
      <alignment vertical="center"/>
    </xf>
    <xf numFmtId="0" fontId="38" fillId="24" borderId="14" xfId="0" applyFont="1" applyFill="1" applyBorder="1">
      <alignment vertical="center"/>
    </xf>
    <xf numFmtId="0" fontId="38" fillId="26" borderId="13" xfId="0" applyFont="1" applyFill="1" applyBorder="1">
      <alignment vertical="center"/>
    </xf>
    <xf numFmtId="0" fontId="38" fillId="26" borderId="14" xfId="0" applyFont="1" applyFill="1" applyBorder="1">
      <alignment vertical="center"/>
    </xf>
    <xf numFmtId="0" fontId="32" fillId="24" borderId="0" xfId="28" applyFill="1" applyAlignment="1" applyProtection="1">
      <alignment vertical="center"/>
    </xf>
    <xf numFmtId="177" fontId="22" fillId="25" borderId="0" xfId="48" applyNumberFormat="1" applyFont="1" applyFill="1" applyAlignment="1" applyProtection="1">
      <alignment horizontal="right" vertical="center" shrinkToFit="1"/>
      <protection locked="0"/>
    </xf>
    <xf numFmtId="180" fontId="22" fillId="25" borderId="0" xfId="48" applyNumberFormat="1" applyFont="1" applyFill="1" applyAlignment="1" applyProtection="1">
      <alignment horizontal="right" vertical="center" shrinkToFit="1"/>
      <protection locked="0"/>
    </xf>
    <xf numFmtId="0" fontId="45" fillId="25" borderId="0" xfId="0" applyFont="1" applyFill="1">
      <alignment vertical="center"/>
    </xf>
    <xf numFmtId="2" fontId="45" fillId="25" borderId="0" xfId="0" applyNumberFormat="1" applyFont="1" applyFill="1">
      <alignment vertical="center"/>
    </xf>
    <xf numFmtId="2" fontId="52" fillId="25" borderId="0" xfId="0" applyNumberFormat="1" applyFont="1" applyFill="1">
      <alignment vertical="center"/>
    </xf>
    <xf numFmtId="177" fontId="45" fillId="25" borderId="0" xfId="0" applyNumberFormat="1" applyFont="1" applyFill="1">
      <alignment vertical="center"/>
    </xf>
    <xf numFmtId="0" fontId="0" fillId="25" borderId="0" xfId="0" applyFill="1">
      <alignment vertical="center"/>
    </xf>
    <xf numFmtId="177" fontId="22" fillId="25" borderId="0" xfId="48" applyNumberFormat="1" applyFont="1" applyFill="1" applyAlignment="1">
      <alignment horizontal="right" vertical="center" shrinkToFit="1"/>
    </xf>
    <xf numFmtId="0" fontId="22" fillId="25" borderId="0" xfId="48" applyFont="1" applyFill="1" applyAlignment="1">
      <alignment horizontal="left" vertical="center" shrinkToFit="1"/>
    </xf>
    <xf numFmtId="0" fontId="38" fillId="24" borderId="11" xfId="0" applyFont="1" applyFill="1" applyBorder="1" applyAlignment="1" applyProtection="1">
      <alignment horizontal="center" vertical="center"/>
      <protection locked="0"/>
    </xf>
    <xf numFmtId="0" fontId="38" fillId="24" borderId="0" xfId="0" applyFont="1" applyFill="1" applyAlignment="1" applyProtection="1">
      <alignment horizontal="center" vertical="center"/>
      <protection locked="0"/>
    </xf>
    <xf numFmtId="0" fontId="38" fillId="24" borderId="10" xfId="0" applyFont="1" applyFill="1" applyBorder="1" applyAlignment="1" applyProtection="1">
      <alignment horizontal="center" vertical="center"/>
      <protection locked="0"/>
    </xf>
    <xf numFmtId="0" fontId="53" fillId="25" borderId="0" xfId="0" applyFont="1" applyFill="1">
      <alignment vertical="center"/>
    </xf>
    <xf numFmtId="0" fontId="38" fillId="30" borderId="0" xfId="0" applyFont="1" applyFill="1" applyAlignment="1">
      <alignment horizontal="left" vertical="center" shrinkToFit="1"/>
    </xf>
    <xf numFmtId="0" fontId="38" fillId="31" borderId="0" xfId="0" applyFont="1" applyFill="1" applyAlignment="1">
      <alignment horizontal="left" vertical="center" shrinkToFit="1"/>
    </xf>
    <xf numFmtId="0" fontId="38" fillId="25" borderId="13" xfId="0" applyFont="1" applyFill="1" applyBorder="1" applyAlignment="1">
      <alignment horizontal="center" vertical="center"/>
    </xf>
    <xf numFmtId="0" fontId="38" fillId="25" borderId="70" xfId="0" applyFont="1" applyFill="1" applyBorder="1">
      <alignment vertical="center"/>
    </xf>
    <xf numFmtId="0" fontId="38" fillId="25" borderId="0" xfId="48" applyFont="1" applyFill="1">
      <alignment vertical="center"/>
    </xf>
    <xf numFmtId="0" fontId="39" fillId="25" borderId="0" xfId="48" applyFont="1" applyFill="1">
      <alignment vertical="center"/>
    </xf>
    <xf numFmtId="0" fontId="43" fillId="25" borderId="83" xfId="0" applyFont="1" applyFill="1" applyBorder="1" applyAlignment="1">
      <alignment horizontal="left" vertical="center" indent="1"/>
    </xf>
    <xf numFmtId="0" fontId="43" fillId="25" borderId="83" xfId="0" applyFont="1" applyFill="1" applyBorder="1">
      <alignment vertical="center"/>
    </xf>
    <xf numFmtId="0" fontId="43" fillId="25" borderId="87" xfId="0" applyFont="1" applyFill="1" applyBorder="1" applyAlignment="1">
      <alignment horizontal="left" vertical="center" indent="1"/>
    </xf>
    <xf numFmtId="0" fontId="43" fillId="25" borderId="87" xfId="0" applyFont="1" applyFill="1" applyBorder="1">
      <alignment vertical="center"/>
    </xf>
    <xf numFmtId="0" fontId="43" fillId="25" borderId="92" xfId="0" applyFont="1" applyFill="1" applyBorder="1" applyAlignment="1">
      <alignment horizontal="left" vertical="center" indent="1"/>
    </xf>
    <xf numFmtId="0" fontId="43" fillId="25" borderId="92" xfId="0" applyFont="1" applyFill="1" applyBorder="1">
      <alignment vertical="center"/>
    </xf>
    <xf numFmtId="0" fontId="43" fillId="25" borderId="96" xfId="0" applyFont="1" applyFill="1" applyBorder="1" applyAlignment="1">
      <alignment horizontal="left" vertical="center" indent="1"/>
    </xf>
    <xf numFmtId="0" fontId="43" fillId="25" borderId="96" xfId="0" applyFont="1" applyFill="1" applyBorder="1">
      <alignment vertical="center"/>
    </xf>
    <xf numFmtId="0" fontId="43" fillId="25" borderId="100" xfId="0" applyFont="1" applyFill="1" applyBorder="1" applyAlignment="1">
      <alignment horizontal="left" vertical="center" indent="1"/>
    </xf>
    <xf numFmtId="0" fontId="43" fillId="25" borderId="100" xfId="0" applyFont="1" applyFill="1" applyBorder="1">
      <alignment vertical="center"/>
    </xf>
    <xf numFmtId="0" fontId="43" fillId="25" borderId="0" xfId="0" quotePrefix="1" applyFont="1" applyFill="1" applyAlignment="1">
      <alignment horizontal="center" vertical="center"/>
    </xf>
    <xf numFmtId="0" fontId="43" fillId="25" borderId="0" xfId="0" applyFont="1" applyFill="1" applyAlignment="1">
      <alignment horizontal="left" vertical="center" indent="1"/>
    </xf>
    <xf numFmtId="0" fontId="38" fillId="25" borderId="102" xfId="0" applyFont="1" applyFill="1" applyBorder="1">
      <alignment vertical="center"/>
    </xf>
    <xf numFmtId="0" fontId="38" fillId="25" borderId="102" xfId="0" applyFont="1" applyFill="1" applyBorder="1" applyAlignment="1">
      <alignment horizontal="right" vertical="center"/>
    </xf>
    <xf numFmtId="0" fontId="43" fillId="25" borderId="70" xfId="0" applyFont="1" applyFill="1" applyBorder="1">
      <alignment vertical="center"/>
    </xf>
    <xf numFmtId="0" fontId="22" fillId="25" borderId="0" xfId="0" applyFont="1" applyFill="1">
      <alignment vertical="center"/>
    </xf>
    <xf numFmtId="0" fontId="45" fillId="25" borderId="11" xfId="0" applyFont="1" applyFill="1" applyBorder="1">
      <alignment vertical="center"/>
    </xf>
    <xf numFmtId="0" fontId="22" fillId="25" borderId="20" xfId="0" applyFont="1" applyFill="1" applyBorder="1">
      <alignment vertical="center"/>
    </xf>
    <xf numFmtId="0" fontId="43" fillId="24" borderId="0" xfId="0" applyFont="1" applyFill="1" applyAlignment="1">
      <alignment horizontal="center" vertical="center"/>
    </xf>
    <xf numFmtId="0" fontId="43" fillId="24" borderId="70" xfId="0" applyFont="1" applyFill="1" applyBorder="1" applyAlignment="1">
      <alignment horizontal="center" vertical="center"/>
    </xf>
    <xf numFmtId="0" fontId="43" fillId="24" borderId="11" xfId="0" applyFont="1" applyFill="1" applyBorder="1" applyAlignment="1">
      <alignment horizontal="center" vertical="center"/>
    </xf>
    <xf numFmtId="0" fontId="43" fillId="25" borderId="11" xfId="0" applyFont="1" applyFill="1" applyBorder="1">
      <alignment vertical="center"/>
    </xf>
    <xf numFmtId="0" fontId="48" fillId="25" borderId="0" xfId="0" applyFont="1" applyFill="1" applyAlignment="1">
      <alignment horizontal="center" vertical="center"/>
    </xf>
    <xf numFmtId="0" fontId="22" fillId="0" borderId="0" xfId="0" applyFont="1">
      <alignment vertical="center"/>
    </xf>
    <xf numFmtId="0" fontId="38" fillId="0" borderId="0" xfId="0" applyFont="1" applyAlignment="1">
      <alignment horizontal="right" vertical="center"/>
    </xf>
    <xf numFmtId="0" fontId="40" fillId="0" borderId="0" xfId="0" applyFont="1">
      <alignment vertical="center"/>
    </xf>
    <xf numFmtId="0" fontId="43" fillId="0" borderId="0" xfId="0" applyFont="1" applyAlignment="1">
      <alignment horizontal="center" vertical="center"/>
    </xf>
    <xf numFmtId="0" fontId="44" fillId="0" borderId="0" xfId="0" applyFont="1">
      <alignment vertical="center"/>
    </xf>
    <xf numFmtId="0" fontId="39" fillId="0" borderId="0" xfId="0" applyFont="1" applyAlignment="1">
      <alignment horizontal="center" vertical="center"/>
    </xf>
    <xf numFmtId="0" fontId="43" fillId="0" borderId="20" xfId="0" applyFont="1" applyBorder="1" applyAlignment="1">
      <alignment horizontal="center" vertical="center"/>
    </xf>
    <xf numFmtId="0" fontId="43" fillId="0" borderId="10" xfId="0" applyFont="1" applyBorder="1">
      <alignment vertical="center"/>
    </xf>
    <xf numFmtId="0" fontId="38" fillId="0" borderId="72" xfId="0" applyFont="1" applyBorder="1">
      <alignment vertical="center"/>
    </xf>
    <xf numFmtId="0" fontId="38" fillId="0" borderId="0" xfId="0" applyFont="1" applyAlignment="1">
      <alignment vertical="top"/>
    </xf>
    <xf numFmtId="0" fontId="38" fillId="24" borderId="10" xfId="0" applyFont="1" applyFill="1" applyBorder="1" applyAlignment="1">
      <alignment horizontal="center" vertical="center"/>
    </xf>
    <xf numFmtId="0" fontId="22" fillId="25" borderId="10" xfId="48" applyFont="1" applyFill="1" applyBorder="1" applyAlignment="1">
      <alignment horizontal="center" vertical="center" shrinkToFit="1"/>
    </xf>
    <xf numFmtId="0" fontId="22" fillId="25" borderId="70" xfId="0" applyFont="1" applyFill="1" applyBorder="1">
      <alignment vertical="center"/>
    </xf>
    <xf numFmtId="0" fontId="22" fillId="25" borderId="10" xfId="0" applyFont="1" applyFill="1" applyBorder="1">
      <alignment vertical="center"/>
    </xf>
    <xf numFmtId="0" fontId="22" fillId="25" borderId="10" xfId="0" applyFont="1" applyFill="1" applyBorder="1" applyAlignment="1">
      <alignment horizontal="center" vertical="center"/>
    </xf>
    <xf numFmtId="0" fontId="22" fillId="25" borderId="10" xfId="0" applyFont="1" applyFill="1" applyBorder="1" applyAlignment="1">
      <alignment horizontal="left" vertical="center" shrinkToFit="1"/>
    </xf>
    <xf numFmtId="0" fontId="59" fillId="25" borderId="0" xfId="0" applyFont="1" applyFill="1">
      <alignment vertical="center"/>
    </xf>
    <xf numFmtId="0" fontId="22" fillId="25" borderId="0" xfId="0" applyFont="1" applyFill="1" applyAlignment="1">
      <alignment horizontal="left" vertical="center"/>
    </xf>
    <xf numFmtId="0" fontId="22" fillId="25" borderId="11" xfId="0" applyFont="1" applyFill="1" applyBorder="1">
      <alignment vertical="center"/>
    </xf>
    <xf numFmtId="0" fontId="59" fillId="25" borderId="11" xfId="0" applyFont="1" applyFill="1" applyBorder="1">
      <alignment vertical="center"/>
    </xf>
    <xf numFmtId="0" fontId="22" fillId="25" borderId="11" xfId="0" applyFont="1" applyFill="1" applyBorder="1" applyAlignment="1">
      <alignment horizontal="left" vertical="center"/>
    </xf>
    <xf numFmtId="49" fontId="38" fillId="25" borderId="0" xfId="0" applyNumberFormat="1" applyFont="1" applyFill="1">
      <alignment vertical="center"/>
    </xf>
    <xf numFmtId="49" fontId="38" fillId="25" borderId="11" xfId="0" applyNumberFormat="1" applyFont="1" applyFill="1" applyBorder="1">
      <alignment vertical="center"/>
    </xf>
    <xf numFmtId="0" fontId="22" fillId="24" borderId="0" xfId="0" applyFont="1" applyFill="1" applyAlignment="1">
      <alignment horizontal="center" vertical="center"/>
    </xf>
    <xf numFmtId="0" fontId="22" fillId="25" borderId="0" xfId="0" applyFont="1" applyFill="1" applyAlignment="1">
      <alignment horizontal="center" vertical="center"/>
    </xf>
    <xf numFmtId="0" fontId="38" fillId="0" borderId="10" xfId="0" applyFont="1" applyBorder="1">
      <alignment vertical="center"/>
    </xf>
    <xf numFmtId="0" fontId="22" fillId="25" borderId="15" xfId="0" applyFont="1" applyFill="1" applyBorder="1">
      <alignment vertical="center"/>
    </xf>
    <xf numFmtId="0" fontId="22" fillId="25" borderId="16" xfId="0" applyFont="1" applyFill="1" applyBorder="1">
      <alignment vertical="center"/>
    </xf>
    <xf numFmtId="0" fontId="22" fillId="25" borderId="17" xfId="0" applyFont="1" applyFill="1" applyBorder="1">
      <alignment vertical="center"/>
    </xf>
    <xf numFmtId="0" fontId="22" fillId="25" borderId="18" xfId="0" applyFont="1" applyFill="1" applyBorder="1">
      <alignment vertical="center"/>
    </xf>
    <xf numFmtId="0" fontId="60" fillId="25" borderId="0" xfId="0" applyFont="1" applyFill="1">
      <alignment vertical="center"/>
    </xf>
    <xf numFmtId="0" fontId="43" fillId="0" borderId="48" xfId="0" applyFont="1" applyBorder="1" applyAlignment="1">
      <alignment horizontal="center" vertical="center" shrinkToFit="1"/>
    </xf>
    <xf numFmtId="0" fontId="43" fillId="0" borderId="58" xfId="0" applyFont="1" applyBorder="1" applyAlignment="1">
      <alignment horizontal="center" vertical="center" shrinkToFit="1"/>
    </xf>
    <xf numFmtId="0" fontId="43" fillId="25" borderId="70" xfId="0" applyFont="1" applyFill="1" applyBorder="1" applyAlignment="1">
      <alignment horizontal="center" vertical="center"/>
    </xf>
    <xf numFmtId="177" fontId="53" fillId="25" borderId="0" xfId="0" applyNumberFormat="1" applyFont="1" applyFill="1">
      <alignment vertical="center"/>
    </xf>
    <xf numFmtId="0" fontId="54" fillId="25" borderId="0" xfId="0" applyFont="1" applyFill="1">
      <alignment vertical="center"/>
    </xf>
    <xf numFmtId="0" fontId="22" fillId="25" borderId="0" xfId="0" applyFont="1" applyFill="1" applyAlignment="1">
      <alignment horizontal="justify" vertical="center"/>
    </xf>
    <xf numFmtId="0" fontId="22" fillId="25" borderId="0" xfId="0" applyFont="1" applyFill="1" applyAlignment="1">
      <alignment vertical="center" shrinkToFit="1"/>
    </xf>
    <xf numFmtId="0" fontId="53" fillId="25" borderId="0" xfId="0" applyFont="1" applyFill="1" applyAlignment="1">
      <alignment horizontal="right" vertical="center"/>
    </xf>
    <xf numFmtId="0" fontId="62" fillId="25" borderId="0" xfId="0" applyFont="1" applyFill="1">
      <alignment vertical="center"/>
    </xf>
    <xf numFmtId="0" fontId="63" fillId="25" borderId="0" xfId="0" applyFont="1" applyFill="1">
      <alignment vertical="center"/>
    </xf>
    <xf numFmtId="0" fontId="22" fillId="25" borderId="0" xfId="0" applyFont="1" applyFill="1" applyAlignment="1">
      <alignment horizontal="left" vertical="distributed" wrapText="1"/>
    </xf>
    <xf numFmtId="0" fontId="47" fillId="24" borderId="12" xfId="0" quotePrefix="1" applyFont="1" applyFill="1" applyBorder="1" applyAlignment="1">
      <alignment horizontal="center" vertical="center"/>
    </xf>
    <xf numFmtId="0" fontId="47" fillId="24" borderId="13" xfId="0" quotePrefix="1" applyFont="1" applyFill="1" applyBorder="1" applyAlignment="1">
      <alignment horizontal="center" vertical="center"/>
    </xf>
    <xf numFmtId="0" fontId="47" fillId="27" borderId="15" xfId="0" quotePrefix="1" applyFont="1" applyFill="1" applyBorder="1" applyAlignment="1">
      <alignment horizontal="center" vertical="center"/>
    </xf>
    <xf numFmtId="0" fontId="47" fillId="27" borderId="0" xfId="0" quotePrefix="1" applyFont="1" applyFill="1" applyAlignment="1">
      <alignment horizontal="center" vertical="center"/>
    </xf>
    <xf numFmtId="0" fontId="33" fillId="24" borderId="20" xfId="0" applyFont="1" applyFill="1" applyBorder="1" applyAlignment="1">
      <alignment horizontal="center" vertical="center"/>
    </xf>
    <xf numFmtId="0" fontId="33" fillId="24" borderId="10" xfId="0" applyFont="1" applyFill="1" applyBorder="1" applyAlignment="1">
      <alignment horizontal="center" vertical="center"/>
    </xf>
    <xf numFmtId="0" fontId="33" fillId="24" borderId="19" xfId="0" applyFont="1" applyFill="1" applyBorder="1" applyAlignment="1">
      <alignment horizontal="center" vertical="center"/>
    </xf>
    <xf numFmtId="0" fontId="33" fillId="27" borderId="20" xfId="0" applyFont="1" applyFill="1" applyBorder="1" applyAlignment="1">
      <alignment horizontal="center" vertical="center"/>
    </xf>
    <xf numFmtId="0" fontId="33" fillId="27" borderId="10" xfId="0" applyFont="1" applyFill="1" applyBorder="1" applyAlignment="1">
      <alignment horizontal="center" vertical="center"/>
    </xf>
    <xf numFmtId="0" fontId="33" fillId="27" borderId="19"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10" xfId="0" applyFont="1" applyFill="1" applyBorder="1" applyAlignment="1">
      <alignment horizontal="center" vertical="center"/>
    </xf>
    <xf numFmtId="0" fontId="33" fillId="26" borderId="19" xfId="0" applyFont="1" applyFill="1" applyBorder="1" applyAlignment="1">
      <alignment horizontal="center" vertical="center"/>
    </xf>
    <xf numFmtId="0" fontId="47" fillId="26" borderId="12" xfId="0" quotePrefix="1" applyFont="1" applyFill="1" applyBorder="1" applyAlignment="1">
      <alignment horizontal="center" vertical="center"/>
    </xf>
    <xf numFmtId="0" fontId="47" fillId="26" borderId="13" xfId="0" quotePrefix="1" applyFont="1" applyFill="1" applyBorder="1" applyAlignment="1">
      <alignment horizontal="center" vertical="center"/>
    </xf>
    <xf numFmtId="0" fontId="47" fillId="26" borderId="15" xfId="0" quotePrefix="1" applyFont="1" applyFill="1" applyBorder="1" applyAlignment="1">
      <alignment horizontal="center" vertical="center"/>
    </xf>
    <xf numFmtId="0" fontId="47" fillId="26" borderId="0" xfId="0" quotePrefix="1" applyFont="1" applyFill="1" applyAlignment="1">
      <alignment horizontal="center" vertical="center"/>
    </xf>
    <xf numFmtId="0" fontId="47" fillId="24" borderId="15" xfId="0" quotePrefix="1" applyFont="1" applyFill="1" applyBorder="1" applyAlignment="1">
      <alignment horizontal="center" vertical="center"/>
    </xf>
    <xf numFmtId="0" fontId="47" fillId="24" borderId="0" xfId="0" quotePrefix="1" applyFont="1" applyFill="1" applyAlignment="1">
      <alignment horizontal="center" vertical="center"/>
    </xf>
    <xf numFmtId="0" fontId="46" fillId="25" borderId="13" xfId="54" applyFont="1" applyFill="1" applyBorder="1" applyAlignment="1">
      <alignment horizontal="center" vertical="center"/>
    </xf>
    <xf numFmtId="0" fontId="38" fillId="25" borderId="0" xfId="0" applyFont="1" applyFill="1" applyAlignment="1">
      <alignment horizontal="center" vertical="center"/>
    </xf>
    <xf numFmtId="0" fontId="43" fillId="32" borderId="85" xfId="0" quotePrefix="1" applyFont="1" applyFill="1" applyBorder="1" applyAlignment="1">
      <alignment horizontal="center" vertical="center"/>
    </xf>
    <xf numFmtId="0" fontId="43" fillId="32" borderId="86" xfId="0" applyFont="1" applyFill="1" applyBorder="1" applyAlignment="1">
      <alignment horizontal="center" vertical="center"/>
    </xf>
    <xf numFmtId="0" fontId="43" fillId="25" borderId="85" xfId="0" applyFont="1" applyFill="1" applyBorder="1" applyAlignment="1">
      <alignment horizontal="center" vertical="center"/>
    </xf>
    <xf numFmtId="0" fontId="43" fillId="25" borderId="87" xfId="0" applyFont="1" applyFill="1" applyBorder="1" applyAlignment="1">
      <alignment horizontal="center" vertical="center"/>
    </xf>
    <xf numFmtId="0" fontId="43" fillId="25" borderId="89" xfId="0" applyFont="1" applyFill="1" applyBorder="1" applyAlignment="1">
      <alignment horizontal="center" vertical="center"/>
    </xf>
    <xf numFmtId="0" fontId="43" fillId="25" borderId="86" xfId="0" applyFont="1" applyFill="1" applyBorder="1" applyAlignment="1">
      <alignment horizontal="center" vertical="center"/>
    </xf>
    <xf numFmtId="0" fontId="43" fillId="32" borderId="98" xfId="0" quotePrefix="1" applyFont="1" applyFill="1" applyBorder="1" applyAlignment="1">
      <alignment horizontal="center" vertical="center"/>
    </xf>
    <xf numFmtId="0" fontId="43" fillId="32" borderId="99" xfId="0" applyFont="1" applyFill="1" applyBorder="1" applyAlignment="1">
      <alignment horizontal="center" vertical="center"/>
    </xf>
    <xf numFmtId="0" fontId="43" fillId="25" borderId="98" xfId="0" applyFont="1" applyFill="1" applyBorder="1" applyAlignment="1">
      <alignment horizontal="center" vertical="center"/>
    </xf>
    <xf numFmtId="0" fontId="43" fillId="25" borderId="100" xfId="0" applyFont="1" applyFill="1" applyBorder="1" applyAlignment="1">
      <alignment horizontal="center" vertical="center"/>
    </xf>
    <xf numFmtId="0" fontId="43" fillId="25" borderId="101" xfId="0" applyFont="1" applyFill="1" applyBorder="1" applyAlignment="1">
      <alignment horizontal="center" vertical="center"/>
    </xf>
    <xf numFmtId="0" fontId="43" fillId="25" borderId="99" xfId="0" applyFont="1" applyFill="1" applyBorder="1" applyAlignment="1">
      <alignment horizontal="center" vertical="center"/>
    </xf>
    <xf numFmtId="0" fontId="43" fillId="32" borderId="94" xfId="0" quotePrefix="1" applyFont="1" applyFill="1" applyBorder="1" applyAlignment="1">
      <alignment horizontal="center" vertical="center"/>
    </xf>
    <xf numFmtId="0" fontId="43" fillId="32" borderId="95" xfId="0" applyFont="1" applyFill="1" applyBorder="1" applyAlignment="1">
      <alignment horizontal="center" vertical="center"/>
    </xf>
    <xf numFmtId="0" fontId="43" fillId="25" borderId="94" xfId="0" applyFont="1" applyFill="1" applyBorder="1" applyAlignment="1">
      <alignment horizontal="center" vertical="center"/>
    </xf>
    <xf numFmtId="0" fontId="43" fillId="25" borderId="96" xfId="0" applyFont="1" applyFill="1" applyBorder="1" applyAlignment="1">
      <alignment horizontal="center" vertical="center"/>
    </xf>
    <xf numFmtId="0" fontId="43" fillId="25" borderId="97" xfId="0" applyFont="1" applyFill="1" applyBorder="1" applyAlignment="1">
      <alignment horizontal="center" vertical="center"/>
    </xf>
    <xf numFmtId="0" fontId="43" fillId="25" borderId="95" xfId="0" applyFont="1" applyFill="1" applyBorder="1" applyAlignment="1">
      <alignment horizontal="center" vertical="center"/>
    </xf>
    <xf numFmtId="0" fontId="43" fillId="32" borderId="90" xfId="0" quotePrefix="1" applyFont="1" applyFill="1" applyBorder="1" applyAlignment="1">
      <alignment horizontal="center" vertical="center"/>
    </xf>
    <xf numFmtId="0" fontId="43" fillId="32" borderId="91" xfId="0" applyFont="1" applyFill="1" applyBorder="1" applyAlignment="1">
      <alignment horizontal="center" vertical="center"/>
    </xf>
    <xf numFmtId="0" fontId="43" fillId="34" borderId="85" xfId="0" applyFont="1" applyFill="1" applyBorder="1" applyAlignment="1">
      <alignment horizontal="center" vertical="center"/>
    </xf>
    <xf numFmtId="0" fontId="43" fillId="34" borderId="87" xfId="0" applyFont="1" applyFill="1" applyBorder="1" applyAlignment="1">
      <alignment horizontal="center" vertical="center"/>
    </xf>
    <xf numFmtId="0" fontId="43" fillId="34" borderId="90" xfId="0" applyFont="1" applyFill="1" applyBorder="1" applyAlignment="1">
      <alignment horizontal="center" vertical="center"/>
    </xf>
    <xf numFmtId="0" fontId="43" fillId="34" borderId="92" xfId="0" applyFont="1" applyFill="1" applyBorder="1" applyAlignment="1">
      <alignment horizontal="center" vertical="center"/>
    </xf>
    <xf numFmtId="0" fontId="43" fillId="25" borderId="93" xfId="0" applyFont="1" applyFill="1" applyBorder="1" applyAlignment="1">
      <alignment horizontal="center" vertical="center"/>
    </xf>
    <xf numFmtId="0" fontId="43" fillId="25" borderId="92" xfId="0" applyFont="1" applyFill="1" applyBorder="1" applyAlignment="1">
      <alignment horizontal="center" vertical="center"/>
    </xf>
    <xf numFmtId="0" fontId="43" fillId="25" borderId="91" xfId="0" applyFont="1" applyFill="1" applyBorder="1" applyAlignment="1">
      <alignment horizontal="center" vertical="center"/>
    </xf>
    <xf numFmtId="0" fontId="56" fillId="25" borderId="0" xfId="0" applyFont="1" applyFill="1" applyAlignment="1">
      <alignment horizontal="center" vertical="center"/>
    </xf>
    <xf numFmtId="0" fontId="55" fillId="25" borderId="0" xfId="0" applyFont="1" applyFill="1" applyAlignment="1">
      <alignment horizontal="center" vertical="center"/>
    </xf>
    <xf numFmtId="0" fontId="38" fillId="33" borderId="63" xfId="0" applyFont="1" applyFill="1" applyBorder="1" applyAlignment="1">
      <alignment horizontal="center" vertical="center"/>
    </xf>
    <xf numFmtId="0" fontId="38" fillId="33" borderId="64" xfId="0" applyFont="1" applyFill="1" applyBorder="1" applyAlignment="1">
      <alignment horizontal="center" vertical="center"/>
    </xf>
    <xf numFmtId="0" fontId="38" fillId="33" borderId="66" xfId="0" applyFont="1" applyFill="1" applyBorder="1" applyAlignment="1">
      <alignment horizontal="center" vertical="center"/>
    </xf>
    <xf numFmtId="0" fontId="38" fillId="33" borderId="67" xfId="0" applyFont="1" applyFill="1" applyBorder="1" applyAlignment="1">
      <alignment horizontal="center" vertical="center"/>
    </xf>
    <xf numFmtId="0" fontId="43" fillId="33" borderId="64" xfId="0" applyFont="1" applyFill="1" applyBorder="1" applyAlignment="1">
      <alignment horizontal="center" vertical="center"/>
    </xf>
    <xf numFmtId="0" fontId="43" fillId="33" borderId="67" xfId="0" applyFont="1" applyFill="1" applyBorder="1" applyAlignment="1">
      <alignment horizontal="center" vertical="center"/>
    </xf>
    <xf numFmtId="0" fontId="43" fillId="33" borderId="63" xfId="0" applyFont="1" applyFill="1" applyBorder="1" applyAlignment="1">
      <alignment horizontal="center" vertical="center"/>
    </xf>
    <xf numFmtId="0" fontId="43" fillId="33" borderId="65" xfId="0" applyFont="1" applyFill="1" applyBorder="1" applyAlignment="1">
      <alignment horizontal="center" vertical="center"/>
    </xf>
    <xf numFmtId="0" fontId="43" fillId="33" borderId="66" xfId="0" applyFont="1" applyFill="1" applyBorder="1" applyAlignment="1">
      <alignment horizontal="center" vertical="center"/>
    </xf>
    <xf numFmtId="0" fontId="43" fillId="33" borderId="68" xfId="0" applyFont="1" applyFill="1" applyBorder="1" applyAlignment="1">
      <alignment horizontal="center" vertical="center"/>
    </xf>
    <xf numFmtId="0" fontId="43" fillId="33" borderId="69" xfId="0" applyFont="1" applyFill="1" applyBorder="1" applyAlignment="1">
      <alignment horizontal="center" vertical="center"/>
    </xf>
    <xf numFmtId="0" fontId="38" fillId="25" borderId="0" xfId="0" quotePrefix="1" applyFont="1" applyFill="1" applyAlignment="1">
      <alignment horizontal="center" vertical="center"/>
    </xf>
    <xf numFmtId="0" fontId="43" fillId="32" borderId="81" xfId="0" quotePrefix="1" applyFont="1" applyFill="1" applyBorder="1" applyAlignment="1">
      <alignment horizontal="center" vertical="center"/>
    </xf>
    <xf numFmtId="0" fontId="43" fillId="32" borderId="82" xfId="0" applyFont="1" applyFill="1" applyBorder="1" applyAlignment="1">
      <alignment horizontal="center" vertical="center"/>
    </xf>
    <xf numFmtId="0" fontId="43" fillId="25" borderId="81" xfId="0" applyFont="1" applyFill="1" applyBorder="1" applyAlignment="1">
      <alignment horizontal="center" vertical="center"/>
    </xf>
    <xf numFmtId="0" fontId="43" fillId="25" borderId="83" xfId="0" applyFont="1" applyFill="1" applyBorder="1" applyAlignment="1">
      <alignment horizontal="center" vertical="center"/>
    </xf>
    <xf numFmtId="0" fontId="43" fillId="25" borderId="84" xfId="0" applyFont="1" applyFill="1" applyBorder="1" applyAlignment="1">
      <alignment horizontal="center" vertical="center"/>
    </xf>
    <xf numFmtId="0" fontId="43" fillId="25" borderId="82" xfId="0" applyFont="1" applyFill="1" applyBorder="1" applyAlignment="1">
      <alignment horizontal="center" vertical="center"/>
    </xf>
    <xf numFmtId="0" fontId="43" fillId="25" borderId="88" xfId="0" applyFont="1" applyFill="1" applyBorder="1" applyAlignment="1">
      <alignment horizontal="center" vertical="center"/>
    </xf>
    <xf numFmtId="0" fontId="38" fillId="25" borderId="10" xfId="0" applyFont="1" applyFill="1" applyBorder="1" applyAlignment="1">
      <alignment horizontal="center" vertical="center"/>
    </xf>
    <xf numFmtId="0" fontId="38" fillId="25" borderId="20" xfId="0" applyFont="1" applyFill="1" applyBorder="1" applyAlignment="1">
      <alignment horizontal="center" vertical="center"/>
    </xf>
    <xf numFmtId="0" fontId="38" fillId="25" borderId="19" xfId="0" applyFont="1" applyFill="1" applyBorder="1" applyAlignment="1">
      <alignment horizontal="center" vertical="center"/>
    </xf>
    <xf numFmtId="0" fontId="38" fillId="25" borderId="0" xfId="0" applyFont="1" applyFill="1" applyAlignment="1">
      <alignment horizontal="left" vertical="top" wrapText="1"/>
    </xf>
    <xf numFmtId="0" fontId="40" fillId="25" borderId="0" xfId="0" applyFont="1" applyFill="1" applyAlignment="1">
      <alignment horizontal="center" vertical="center"/>
    </xf>
    <xf numFmtId="0" fontId="38" fillId="25" borderId="0" xfId="0" applyFont="1" applyFill="1" applyAlignment="1">
      <alignment vertical="center" wrapText="1"/>
    </xf>
    <xf numFmtId="0" fontId="38" fillId="24" borderId="0" xfId="0" applyFont="1" applyFill="1" applyAlignment="1">
      <alignment horizontal="center" vertical="center"/>
    </xf>
    <xf numFmtId="0" fontId="48" fillId="25" borderId="0" xfId="0" applyFont="1" applyFill="1" applyAlignment="1">
      <alignment horizontal="center" vertical="center"/>
    </xf>
    <xf numFmtId="0" fontId="38" fillId="25" borderId="0" xfId="0" applyFont="1" applyFill="1" applyAlignment="1">
      <alignment vertical="top"/>
    </xf>
    <xf numFmtId="0" fontId="38" fillId="24" borderId="0" xfId="0" applyFont="1" applyFill="1" applyAlignment="1">
      <alignment horizontal="left" vertical="center" shrinkToFit="1"/>
    </xf>
    <xf numFmtId="0" fontId="38" fillId="24" borderId="11" xfId="0" applyFont="1" applyFill="1" applyBorder="1" applyAlignment="1">
      <alignment horizontal="left" vertical="center" shrinkToFit="1"/>
    </xf>
    <xf numFmtId="0" fontId="38" fillId="24" borderId="13" xfId="0" applyFont="1" applyFill="1" applyBorder="1" applyAlignment="1">
      <alignment horizontal="left" vertical="center" shrinkToFit="1"/>
    </xf>
    <xf numFmtId="0" fontId="38" fillId="25" borderId="0" xfId="0" applyFont="1" applyFill="1" applyAlignment="1">
      <alignment horizontal="center" vertical="center" shrinkToFit="1"/>
    </xf>
    <xf numFmtId="0" fontId="38" fillId="25" borderId="0" xfId="0" applyFont="1" applyFill="1" applyAlignment="1">
      <alignment horizontal="left" vertical="center" shrinkToFit="1"/>
    </xf>
    <xf numFmtId="49" fontId="38" fillId="24" borderId="0" xfId="0" applyNumberFormat="1" applyFont="1" applyFill="1" applyAlignment="1">
      <alignment horizontal="left" vertical="center" shrinkToFit="1"/>
    </xf>
    <xf numFmtId="49" fontId="38" fillId="24" borderId="0" xfId="0" applyNumberFormat="1" applyFont="1" applyFill="1" applyAlignment="1">
      <alignment horizontal="center" vertical="center" shrinkToFit="1"/>
    </xf>
    <xf numFmtId="49" fontId="38" fillId="24" borderId="11" xfId="0" applyNumberFormat="1" applyFont="1" applyFill="1" applyBorder="1" applyAlignment="1">
      <alignment horizontal="center" vertical="center" shrinkToFit="1"/>
    </xf>
    <xf numFmtId="0" fontId="38" fillId="24" borderId="0" xfId="0" applyFont="1" applyFill="1" applyAlignment="1">
      <alignment horizontal="right" vertical="center" shrinkToFit="1"/>
    </xf>
    <xf numFmtId="49" fontId="38" fillId="24" borderId="11" xfId="0" applyNumberFormat="1" applyFont="1" applyFill="1" applyBorder="1" applyAlignment="1">
      <alignment horizontal="left" vertical="center" shrinkToFit="1"/>
    </xf>
    <xf numFmtId="0" fontId="38" fillId="25" borderId="11" xfId="0" applyFont="1" applyFill="1" applyBorder="1" applyAlignment="1">
      <alignment horizontal="left" vertical="center" shrinkToFit="1"/>
    </xf>
    <xf numFmtId="177" fontId="53" fillId="25" borderId="0" xfId="0" applyNumberFormat="1" applyFont="1" applyFill="1">
      <alignment vertical="center"/>
    </xf>
    <xf numFmtId="0" fontId="54" fillId="25" borderId="0" xfId="0" applyFont="1" applyFill="1">
      <alignment vertical="center"/>
    </xf>
    <xf numFmtId="0" fontId="38" fillId="24" borderId="0" xfId="0" applyFont="1" applyFill="1" applyAlignment="1" applyProtection="1">
      <alignment horizontal="center" vertical="center"/>
      <protection locked="0"/>
    </xf>
    <xf numFmtId="0" fontId="38" fillId="24" borderId="11" xfId="0" applyFont="1" applyFill="1" applyBorder="1" applyAlignment="1" applyProtection="1">
      <alignment horizontal="center" vertical="center"/>
      <protection locked="0"/>
    </xf>
    <xf numFmtId="0" fontId="38" fillId="25" borderId="13" xfId="0" applyFont="1" applyFill="1" applyBorder="1" applyAlignment="1">
      <alignment horizontal="left" vertical="center" shrinkToFit="1"/>
    </xf>
    <xf numFmtId="0" fontId="38" fillId="24" borderId="11" xfId="0" applyFont="1" applyFill="1" applyBorder="1" applyAlignment="1" applyProtection="1">
      <alignment horizontal="left" vertical="center" shrinkToFit="1"/>
      <protection locked="0"/>
    </xf>
    <xf numFmtId="0" fontId="38" fillId="24" borderId="0" xfId="0" applyFont="1" applyFill="1" applyAlignment="1" applyProtection="1">
      <alignment horizontal="left" vertical="center" shrinkToFit="1"/>
      <protection locked="0"/>
    </xf>
    <xf numFmtId="0" fontId="38" fillId="24" borderId="0" xfId="0" applyFont="1" applyFill="1" applyAlignment="1" applyProtection="1">
      <alignment horizontal="right" vertical="center"/>
      <protection locked="0"/>
    </xf>
    <xf numFmtId="0" fontId="38" fillId="24" borderId="0" xfId="0" applyFont="1" applyFill="1" applyAlignment="1" applyProtection="1">
      <alignment horizontal="right" vertical="center" shrinkToFit="1"/>
      <protection locked="0"/>
    </xf>
    <xf numFmtId="0" fontId="38" fillId="25" borderId="11" xfId="0" applyFont="1" applyFill="1" applyBorder="1" applyAlignment="1">
      <alignment horizontal="center" vertical="center"/>
    </xf>
    <xf numFmtId="0" fontId="38" fillId="24" borderId="10" xfId="0" applyFont="1" applyFill="1" applyBorder="1" applyAlignment="1" applyProtection="1">
      <alignment horizontal="center" vertical="center"/>
      <protection locked="0"/>
    </xf>
    <xf numFmtId="177" fontId="22" fillId="25" borderId="11" xfId="48" applyNumberFormat="1" applyFont="1" applyFill="1" applyBorder="1" applyAlignment="1">
      <alignment horizontal="right" vertical="center" shrinkToFit="1"/>
    </xf>
    <xf numFmtId="0" fontId="38" fillId="24" borderId="11" xfId="0" applyFont="1" applyFill="1" applyBorder="1" applyAlignment="1" applyProtection="1">
      <alignment horizontal="right" vertical="center"/>
      <protection locked="0"/>
    </xf>
    <xf numFmtId="0" fontId="38" fillId="25" borderId="13" xfId="0" applyFont="1" applyFill="1" applyBorder="1" applyAlignment="1">
      <alignment horizontal="center" vertical="center"/>
    </xf>
    <xf numFmtId="181" fontId="22" fillId="24" borderId="0" xfId="48" applyNumberFormat="1" applyFont="1" applyFill="1" applyAlignment="1" applyProtection="1">
      <alignment horizontal="right" vertical="center" shrinkToFit="1"/>
      <protection locked="0"/>
    </xf>
    <xf numFmtId="177" fontId="22" fillId="24" borderId="0" xfId="48" applyNumberFormat="1" applyFont="1" applyFill="1" applyAlignment="1" applyProtection="1">
      <alignment horizontal="right" vertical="center" shrinkToFit="1"/>
      <protection locked="0"/>
    </xf>
    <xf numFmtId="177" fontId="22" fillId="25" borderId="0" xfId="48" applyNumberFormat="1" applyFont="1" applyFill="1" applyAlignment="1">
      <alignment horizontal="right" vertical="center" shrinkToFit="1"/>
    </xf>
    <xf numFmtId="0" fontId="38" fillId="24" borderId="0" xfId="0" applyFont="1" applyFill="1" applyAlignment="1" applyProtection="1">
      <alignment horizontal="center" vertical="center" shrinkToFit="1"/>
      <protection locked="0"/>
    </xf>
    <xf numFmtId="49" fontId="38" fillId="28" borderId="11" xfId="0" applyNumberFormat="1" applyFont="1" applyFill="1" applyBorder="1" applyAlignment="1" applyProtection="1">
      <alignment horizontal="center" vertical="center"/>
      <protection locked="0"/>
    </xf>
    <xf numFmtId="0" fontId="22" fillId="25" borderId="0" xfId="0" applyFont="1" applyFill="1" applyAlignment="1">
      <alignment vertical="center" shrinkToFit="1"/>
    </xf>
    <xf numFmtId="49" fontId="22" fillId="25" borderId="0" xfId="48" applyNumberFormat="1" applyFont="1" applyFill="1" applyAlignment="1">
      <alignment horizontal="center" vertical="center" shrinkToFit="1"/>
    </xf>
    <xf numFmtId="177" fontId="38" fillId="25" borderId="0" xfId="0" applyNumberFormat="1" applyFont="1" applyFill="1" applyAlignment="1">
      <alignment horizontal="right" vertical="center"/>
    </xf>
    <xf numFmtId="49" fontId="38" fillId="28" borderId="13" xfId="0" applyNumberFormat="1" applyFont="1" applyFill="1" applyBorder="1" applyAlignment="1" applyProtection="1">
      <alignment horizontal="center" vertical="center"/>
      <protection locked="0"/>
    </xf>
    <xf numFmtId="0" fontId="38" fillId="24" borderId="13" xfId="0" applyFont="1" applyFill="1" applyBorder="1" applyAlignment="1" applyProtection="1">
      <alignment horizontal="left" vertical="center" shrinkToFit="1"/>
      <protection locked="0"/>
    </xf>
    <xf numFmtId="0" fontId="38" fillId="24" borderId="10" xfId="0" applyFont="1" applyFill="1" applyBorder="1" applyAlignment="1" applyProtection="1">
      <alignment horizontal="left" vertical="center" shrinkToFit="1"/>
      <protection locked="0"/>
    </xf>
    <xf numFmtId="183" fontId="22" fillId="24" borderId="0" xfId="48" applyNumberFormat="1" applyFont="1" applyFill="1" applyAlignment="1" applyProtection="1">
      <alignment horizontal="right" vertical="center" shrinkToFit="1"/>
      <protection locked="0"/>
    </xf>
    <xf numFmtId="183" fontId="22" fillId="24" borderId="11" xfId="48" applyNumberFormat="1" applyFont="1" applyFill="1" applyBorder="1" applyAlignment="1" applyProtection="1">
      <alignment horizontal="right" vertical="center" shrinkToFit="1"/>
      <protection locked="0"/>
    </xf>
    <xf numFmtId="177" fontId="22" fillId="25" borderId="11" xfId="36" applyNumberFormat="1" applyFont="1" applyFill="1" applyBorder="1" applyAlignment="1" applyProtection="1">
      <alignment horizontal="right" vertical="center" shrinkToFit="1"/>
      <protection locked="0"/>
    </xf>
    <xf numFmtId="177" fontId="22" fillId="25" borderId="0" xfId="36" applyNumberFormat="1" applyFont="1" applyFill="1" applyBorder="1" applyAlignment="1" applyProtection="1">
      <alignment horizontal="right" vertical="center" shrinkToFit="1"/>
      <protection locked="0"/>
    </xf>
    <xf numFmtId="0" fontId="38" fillId="24" borderId="10" xfId="0" applyFont="1" applyFill="1" applyBorder="1" applyAlignment="1">
      <alignment horizontal="left" vertical="center" shrinkToFit="1"/>
    </xf>
    <xf numFmtId="181" fontId="22" fillId="24" borderId="10" xfId="48" applyNumberFormat="1" applyFont="1" applyFill="1" applyBorder="1" applyAlignment="1" applyProtection="1">
      <alignment horizontal="right" vertical="center" shrinkToFit="1"/>
      <protection locked="0"/>
    </xf>
    <xf numFmtId="0" fontId="38" fillId="24" borderId="10" xfId="0" applyFont="1" applyFill="1" applyBorder="1">
      <alignment vertical="center"/>
    </xf>
    <xf numFmtId="177" fontId="22" fillId="24" borderId="0" xfId="36" applyNumberFormat="1" applyFont="1" applyFill="1" applyBorder="1" applyAlignment="1" applyProtection="1">
      <alignment horizontal="right" vertical="center" shrinkToFit="1"/>
      <protection locked="0"/>
    </xf>
    <xf numFmtId="0" fontId="38" fillId="24" borderId="0" xfId="0" applyFont="1" applyFill="1" applyAlignment="1">
      <alignment horizontal="right" vertical="center"/>
    </xf>
    <xf numFmtId="0" fontId="38" fillId="24" borderId="11" xfId="0" applyFont="1" applyFill="1" applyBorder="1" applyAlignment="1">
      <alignment horizontal="right" vertical="center"/>
    </xf>
    <xf numFmtId="0" fontId="38" fillId="24" borderId="10" xfId="0" applyFont="1" applyFill="1" applyBorder="1" applyAlignment="1">
      <alignment horizontal="left" vertical="center"/>
    </xf>
    <xf numFmtId="0" fontId="38" fillId="24" borderId="0" xfId="0" applyFont="1" applyFill="1" applyAlignment="1">
      <alignment horizontal="center" vertical="center" shrinkToFit="1"/>
    </xf>
    <xf numFmtId="0" fontId="38" fillId="24" borderId="11" xfId="0" applyFont="1" applyFill="1" applyBorder="1" applyAlignment="1">
      <alignment horizontal="center" vertical="center" shrinkToFit="1"/>
    </xf>
    <xf numFmtId="49" fontId="38" fillId="28" borderId="0" xfId="0" applyNumberFormat="1" applyFont="1" applyFill="1" applyAlignment="1">
      <alignment horizontal="center" vertical="center"/>
    </xf>
    <xf numFmtId="49" fontId="38" fillId="28" borderId="11" xfId="0" applyNumberFormat="1" applyFont="1" applyFill="1" applyBorder="1" applyAlignment="1">
      <alignment horizontal="center" vertical="center"/>
    </xf>
    <xf numFmtId="0" fontId="38" fillId="24" borderId="10" xfId="0" applyFont="1" applyFill="1" applyBorder="1" applyAlignment="1">
      <alignment horizontal="right" vertical="center" shrinkToFit="1"/>
    </xf>
    <xf numFmtId="49" fontId="38" fillId="28" borderId="13" xfId="0" applyNumberFormat="1" applyFont="1" applyFill="1" applyBorder="1" applyAlignment="1">
      <alignment horizontal="center" vertical="center"/>
    </xf>
    <xf numFmtId="177" fontId="22" fillId="24" borderId="11" xfId="36" applyNumberFormat="1" applyFont="1" applyFill="1" applyBorder="1" applyAlignment="1" applyProtection="1">
      <alignment horizontal="right" vertical="center" shrinkToFit="1"/>
      <protection locked="0"/>
    </xf>
    <xf numFmtId="0" fontId="38" fillId="24" borderId="0" xfId="0" applyFont="1" applyFill="1" applyAlignment="1">
      <alignment vertical="center" shrinkToFit="1"/>
    </xf>
    <xf numFmtId="0" fontId="38" fillId="24" borderId="10" xfId="0" applyFont="1" applyFill="1" applyBorder="1" applyAlignment="1">
      <alignment horizontal="right" vertical="center"/>
    </xf>
    <xf numFmtId="179" fontId="22" fillId="24" borderId="10" xfId="48" applyNumberFormat="1" applyFont="1" applyFill="1" applyBorder="1" applyAlignment="1" applyProtection="1">
      <alignment horizontal="right" vertical="center" shrinkToFit="1"/>
      <protection locked="0"/>
    </xf>
    <xf numFmtId="181" fontId="38" fillId="24" borderId="10" xfId="0" applyNumberFormat="1" applyFont="1" applyFill="1" applyBorder="1" applyAlignment="1">
      <alignment horizontal="right" vertical="center"/>
    </xf>
    <xf numFmtId="177" fontId="22" fillId="24" borderId="10" xfId="36" applyNumberFormat="1" applyFont="1" applyFill="1" applyBorder="1" applyAlignment="1" applyProtection="1">
      <alignment horizontal="right" vertical="center" shrinkToFit="1"/>
      <protection locked="0"/>
    </xf>
    <xf numFmtId="181" fontId="38" fillId="24" borderId="0" xfId="0" applyNumberFormat="1" applyFont="1" applyFill="1" applyAlignment="1">
      <alignment horizontal="right" vertical="center"/>
    </xf>
    <xf numFmtId="0" fontId="38" fillId="25" borderId="37" xfId="0" applyFont="1" applyFill="1" applyBorder="1" applyAlignment="1">
      <alignment horizontal="left" vertical="center" indent="1"/>
    </xf>
    <xf numFmtId="0" fontId="38" fillId="25" borderId="38" xfId="0" applyFont="1" applyFill="1" applyBorder="1" applyAlignment="1">
      <alignment horizontal="left" vertical="center" indent="1"/>
    </xf>
    <xf numFmtId="0" fontId="38" fillId="25" borderId="39" xfId="0" applyFont="1" applyFill="1" applyBorder="1" applyAlignment="1">
      <alignment horizontal="left" vertical="center" indent="1"/>
    </xf>
    <xf numFmtId="0" fontId="38" fillId="25" borderId="28" xfId="0" applyFont="1" applyFill="1" applyBorder="1" applyAlignment="1">
      <alignment horizontal="left" vertical="center" indent="1"/>
    </xf>
    <xf numFmtId="0" fontId="38" fillId="25" borderId="29" xfId="0" applyFont="1" applyFill="1" applyBorder="1" applyAlignment="1">
      <alignment horizontal="left" vertical="center" indent="1"/>
    </xf>
    <xf numFmtId="0" fontId="38" fillId="25" borderId="30" xfId="0" applyFont="1" applyFill="1" applyBorder="1" applyAlignment="1">
      <alignment horizontal="left" vertical="center" indent="1"/>
    </xf>
    <xf numFmtId="49" fontId="22" fillId="25" borderId="75" xfId="48" applyNumberFormat="1" applyFont="1" applyFill="1" applyBorder="1" applyAlignment="1" applyProtection="1">
      <alignment horizontal="center" vertical="center"/>
      <protection hidden="1"/>
    </xf>
    <xf numFmtId="49" fontId="22" fillId="25" borderId="76" xfId="48" applyNumberFormat="1" applyFont="1" applyFill="1" applyBorder="1" applyAlignment="1" applyProtection="1">
      <alignment horizontal="center" vertical="center"/>
      <protection hidden="1"/>
    </xf>
    <xf numFmtId="49" fontId="22" fillId="25" borderId="77" xfId="48" applyNumberFormat="1" applyFont="1" applyFill="1" applyBorder="1" applyAlignment="1" applyProtection="1">
      <alignment horizontal="center" vertical="center"/>
      <protection hidden="1"/>
    </xf>
    <xf numFmtId="49" fontId="22" fillId="25" borderId="15" xfId="48" applyNumberFormat="1" applyFont="1" applyFill="1" applyBorder="1" applyAlignment="1" applyProtection="1">
      <alignment horizontal="center" vertical="center"/>
      <protection hidden="1"/>
    </xf>
    <xf numFmtId="49" fontId="22" fillId="25" borderId="0" xfId="48" applyNumberFormat="1" applyFont="1" applyFill="1" applyAlignment="1" applyProtection="1">
      <alignment horizontal="center" vertical="center"/>
      <protection hidden="1"/>
    </xf>
    <xf numFmtId="49" fontId="22" fillId="25" borderId="16" xfId="48" applyNumberFormat="1" applyFont="1" applyFill="1" applyBorder="1" applyAlignment="1" applyProtection="1">
      <alignment horizontal="center" vertical="center"/>
      <protection hidden="1"/>
    </xf>
    <xf numFmtId="49" fontId="22" fillId="25" borderId="78" xfId="48" applyNumberFormat="1" applyFont="1" applyFill="1" applyBorder="1" applyAlignment="1" applyProtection="1">
      <alignment horizontal="center" vertical="center"/>
      <protection hidden="1"/>
    </xf>
    <xf numFmtId="49" fontId="22" fillId="25" borderId="79" xfId="48" applyNumberFormat="1" applyFont="1" applyFill="1" applyBorder="1" applyAlignment="1" applyProtection="1">
      <alignment horizontal="center" vertical="center"/>
      <protection hidden="1"/>
    </xf>
    <xf numFmtId="49" fontId="22" fillId="25" borderId="80" xfId="48" applyNumberFormat="1" applyFont="1" applyFill="1" applyBorder="1" applyAlignment="1" applyProtection="1">
      <alignment horizontal="center" vertical="center"/>
      <protection hidden="1"/>
    </xf>
    <xf numFmtId="0" fontId="38" fillId="25" borderId="21" xfId="0" applyFont="1" applyFill="1" applyBorder="1" applyAlignment="1">
      <alignment horizontal="left" vertical="center" indent="1"/>
    </xf>
    <xf numFmtId="0" fontId="38" fillId="25" borderId="22" xfId="0" applyFont="1" applyFill="1" applyBorder="1" applyAlignment="1">
      <alignment horizontal="left" vertical="center" indent="1"/>
    </xf>
    <xf numFmtId="0" fontId="38" fillId="25" borderId="23" xfId="0" applyFont="1" applyFill="1" applyBorder="1" applyAlignment="1">
      <alignment horizontal="left" vertical="center" indent="1"/>
    </xf>
    <xf numFmtId="49" fontId="22" fillId="25" borderId="40" xfId="48" applyNumberFormat="1" applyFont="1" applyFill="1" applyBorder="1" applyAlignment="1" applyProtection="1">
      <alignment horizontal="center" vertical="center"/>
      <protection hidden="1"/>
    </xf>
    <xf numFmtId="49" fontId="22" fillId="25" borderId="22" xfId="48" applyNumberFormat="1" applyFont="1" applyFill="1" applyBorder="1" applyAlignment="1" applyProtection="1">
      <alignment horizontal="center" vertical="center"/>
      <protection hidden="1"/>
    </xf>
    <xf numFmtId="49" fontId="22" fillId="25" borderId="23" xfId="48" applyNumberFormat="1" applyFont="1" applyFill="1" applyBorder="1" applyAlignment="1" applyProtection="1">
      <alignment horizontal="center" vertical="center"/>
      <protection hidden="1"/>
    </xf>
    <xf numFmtId="0" fontId="38" fillId="25" borderId="31" xfId="0" applyFont="1" applyFill="1" applyBorder="1" applyAlignment="1">
      <alignment horizontal="left" vertical="center" indent="1"/>
    </xf>
    <xf numFmtId="0" fontId="38" fillId="25" borderId="32" xfId="0" applyFont="1" applyFill="1" applyBorder="1" applyAlignment="1">
      <alignment horizontal="left" vertical="center" indent="1"/>
    </xf>
    <xf numFmtId="0" fontId="38" fillId="25" borderId="33" xfId="0" applyFont="1" applyFill="1" applyBorder="1" applyAlignment="1">
      <alignment horizontal="left" vertical="center" indent="1"/>
    </xf>
    <xf numFmtId="0" fontId="38" fillId="25" borderId="24" xfId="0" applyFont="1" applyFill="1" applyBorder="1" applyAlignment="1">
      <alignment horizontal="center" vertical="center"/>
    </xf>
    <xf numFmtId="0" fontId="38" fillId="25" borderId="25" xfId="0" applyFont="1" applyFill="1" applyBorder="1" applyAlignment="1">
      <alignment horizontal="center" vertical="center"/>
    </xf>
    <xf numFmtId="0" fontId="38" fillId="25" borderId="26" xfId="0" applyFont="1" applyFill="1" applyBorder="1" applyAlignment="1">
      <alignment horizontal="center" vertical="center"/>
    </xf>
    <xf numFmtId="0" fontId="38" fillId="25" borderId="27" xfId="0" applyFont="1" applyFill="1" applyBorder="1" applyAlignment="1">
      <alignment horizontal="center" vertical="center"/>
    </xf>
    <xf numFmtId="0" fontId="38" fillId="25" borderId="34" xfId="0" applyFont="1" applyFill="1" applyBorder="1" applyAlignment="1">
      <alignment horizontal="left" vertical="center" indent="1"/>
    </xf>
    <xf numFmtId="0" fontId="38" fillId="25" borderId="35" xfId="0" applyFont="1" applyFill="1" applyBorder="1" applyAlignment="1">
      <alignment horizontal="left" vertical="center" indent="1"/>
    </xf>
    <xf numFmtId="0" fontId="38" fillId="25" borderId="36" xfId="0" applyFont="1" applyFill="1" applyBorder="1" applyAlignment="1">
      <alignment horizontal="left" vertical="center" indent="1"/>
    </xf>
    <xf numFmtId="49" fontId="22" fillId="25" borderId="42" xfId="48" applyNumberFormat="1" applyFont="1" applyFill="1" applyBorder="1" applyAlignment="1" applyProtection="1">
      <alignment horizontal="center" vertical="center"/>
      <protection hidden="1"/>
    </xf>
    <xf numFmtId="49" fontId="22" fillId="25" borderId="35" xfId="48" applyNumberFormat="1" applyFont="1" applyFill="1" applyBorder="1" applyAlignment="1" applyProtection="1">
      <alignment horizontal="center" vertical="center"/>
      <protection hidden="1"/>
    </xf>
    <xf numFmtId="49" fontId="22" fillId="25" borderId="36" xfId="48" applyNumberFormat="1" applyFont="1" applyFill="1" applyBorder="1" applyAlignment="1" applyProtection="1">
      <alignment horizontal="center" vertical="center"/>
      <protection hidden="1"/>
    </xf>
    <xf numFmtId="49" fontId="22" fillId="25" borderId="41" xfId="48" applyNumberFormat="1" applyFont="1" applyFill="1" applyBorder="1" applyAlignment="1" applyProtection="1">
      <alignment horizontal="center" vertical="center"/>
      <protection hidden="1"/>
    </xf>
    <xf numFmtId="49" fontId="22" fillId="25" borderId="29" xfId="48" applyNumberFormat="1" applyFont="1" applyFill="1" applyBorder="1" applyAlignment="1" applyProtection="1">
      <alignment horizontal="center" vertical="center"/>
      <protection hidden="1"/>
    </xf>
    <xf numFmtId="49" fontId="22" fillId="25" borderId="30" xfId="48" applyNumberFormat="1" applyFont="1" applyFill="1" applyBorder="1" applyAlignment="1" applyProtection="1">
      <alignment horizontal="center" vertical="center"/>
      <protection hidden="1"/>
    </xf>
    <xf numFmtId="0" fontId="38" fillId="25" borderId="11" xfId="0" applyFont="1" applyFill="1" applyBorder="1" applyAlignment="1">
      <alignment horizontal="center" vertical="center" shrinkToFit="1"/>
    </xf>
    <xf numFmtId="0" fontId="44" fillId="25" borderId="0" xfId="0" applyFont="1" applyFill="1" applyAlignment="1">
      <alignment horizontal="center" vertical="center"/>
    </xf>
    <xf numFmtId="0" fontId="38" fillId="25" borderId="13" xfId="0" applyFont="1" applyFill="1" applyBorder="1" applyAlignment="1">
      <alignment horizontal="right" vertical="center"/>
    </xf>
    <xf numFmtId="0" fontId="38" fillId="25" borderId="12" xfId="0" applyFont="1" applyFill="1" applyBorder="1" applyAlignment="1">
      <alignment horizontal="center" vertical="center" textRotation="255"/>
    </xf>
    <xf numFmtId="0" fontId="38" fillId="25" borderId="14" xfId="0" applyFont="1" applyFill="1" applyBorder="1" applyAlignment="1">
      <alignment horizontal="center" vertical="center" textRotation="255"/>
    </xf>
    <xf numFmtId="0" fontId="38" fillId="25" borderId="15" xfId="0" applyFont="1" applyFill="1" applyBorder="1" applyAlignment="1">
      <alignment horizontal="center" vertical="center" textRotation="255"/>
    </xf>
    <xf numFmtId="0" fontId="38" fillId="25" borderId="16" xfId="0" applyFont="1" applyFill="1" applyBorder="1" applyAlignment="1">
      <alignment horizontal="center" vertical="center" textRotation="255"/>
    </xf>
    <xf numFmtId="0" fontId="38" fillId="25" borderId="17" xfId="0" applyFont="1" applyFill="1" applyBorder="1" applyAlignment="1">
      <alignment horizontal="center" vertical="center" textRotation="255"/>
    </xf>
    <xf numFmtId="0" fontId="38" fillId="25" borderId="18" xfId="0" applyFont="1" applyFill="1" applyBorder="1" applyAlignment="1">
      <alignment horizontal="center" vertical="center" textRotation="255"/>
    </xf>
    <xf numFmtId="0" fontId="38" fillId="25" borderId="12" xfId="0" applyFont="1" applyFill="1" applyBorder="1" applyAlignment="1">
      <alignment horizontal="center" vertical="center"/>
    </xf>
    <xf numFmtId="0" fontId="38" fillId="25" borderId="14" xfId="0" applyFont="1" applyFill="1" applyBorder="1" applyAlignment="1">
      <alignment horizontal="center" vertical="center"/>
    </xf>
    <xf numFmtId="0" fontId="38" fillId="25" borderId="17" xfId="0" applyFont="1" applyFill="1" applyBorder="1" applyAlignment="1">
      <alignment horizontal="center" vertical="center"/>
    </xf>
    <xf numFmtId="0" fontId="38" fillId="25" borderId="18" xfId="0" applyFont="1" applyFill="1" applyBorder="1" applyAlignment="1">
      <alignment horizontal="center" vertical="center"/>
    </xf>
    <xf numFmtId="0" fontId="38" fillId="25" borderId="20" xfId="0" applyFont="1" applyFill="1" applyBorder="1" applyAlignment="1">
      <alignment horizontal="left" vertical="center" indent="1"/>
    </xf>
    <xf numFmtId="0" fontId="38" fillId="25" borderId="10" xfId="0" applyFont="1" applyFill="1" applyBorder="1" applyAlignment="1">
      <alignment horizontal="left" vertical="center" indent="1"/>
    </xf>
    <xf numFmtId="0" fontId="38" fillId="25" borderId="19" xfId="0" applyFont="1" applyFill="1" applyBorder="1" applyAlignment="1">
      <alignment horizontal="left" vertical="center" indent="1"/>
    </xf>
    <xf numFmtId="0" fontId="38" fillId="25" borderId="70" xfId="0" applyFont="1" applyFill="1" applyBorder="1" applyAlignment="1">
      <alignment horizontal="left" vertical="center" shrinkToFit="1"/>
    </xf>
    <xf numFmtId="0" fontId="38" fillId="25" borderId="0" xfId="0" applyFont="1" applyFill="1" applyAlignment="1">
      <alignment horizontal="right" vertical="center"/>
    </xf>
    <xf numFmtId="0" fontId="38" fillId="25" borderId="0" xfId="0" applyFont="1" applyFill="1" applyAlignment="1">
      <alignment horizontal="right" vertical="center" shrinkToFit="1"/>
    </xf>
    <xf numFmtId="0" fontId="38" fillId="25" borderId="11" xfId="0" applyFont="1" applyFill="1" applyBorder="1" applyAlignment="1">
      <alignment horizontal="right" vertical="center"/>
    </xf>
    <xf numFmtId="181" fontId="22" fillId="25" borderId="0" xfId="48" applyNumberFormat="1" applyFont="1" applyFill="1" applyAlignment="1" applyProtection="1">
      <alignment horizontal="right" vertical="center" shrinkToFit="1"/>
      <protection locked="0"/>
    </xf>
    <xf numFmtId="180" fontId="22" fillId="25" borderId="0" xfId="48" applyNumberFormat="1" applyFont="1" applyFill="1" applyAlignment="1" applyProtection="1">
      <alignment horizontal="right" vertical="center" shrinkToFit="1"/>
      <protection locked="0"/>
    </xf>
    <xf numFmtId="180" fontId="22" fillId="25" borderId="11" xfId="48" applyNumberFormat="1" applyFont="1" applyFill="1" applyBorder="1" applyAlignment="1" applyProtection="1">
      <alignment horizontal="right" vertical="center" shrinkToFit="1"/>
      <protection locked="0"/>
    </xf>
    <xf numFmtId="180" fontId="38" fillId="25" borderId="0" xfId="0" applyNumberFormat="1" applyFont="1" applyFill="1" applyAlignment="1">
      <alignment horizontal="right" vertical="center"/>
    </xf>
    <xf numFmtId="0" fontId="38" fillId="25" borderId="10" xfId="0" applyFont="1" applyFill="1" applyBorder="1" applyAlignment="1">
      <alignment horizontal="left" vertical="center" shrinkToFit="1"/>
    </xf>
    <xf numFmtId="0" fontId="38" fillId="25" borderId="0" xfId="0" applyFont="1" applyFill="1" applyAlignment="1">
      <alignment horizontal="distributed" vertical="center"/>
    </xf>
    <xf numFmtId="0" fontId="38" fillId="25" borderId="11" xfId="0" applyFont="1" applyFill="1" applyBorder="1" applyAlignment="1">
      <alignment horizontal="distributed" vertical="center"/>
    </xf>
    <xf numFmtId="0" fontId="22" fillId="24" borderId="0" xfId="0" applyFont="1" applyFill="1" applyAlignment="1">
      <alignment horizontal="left" vertical="center" shrinkToFit="1"/>
    </xf>
    <xf numFmtId="0" fontId="38" fillId="25" borderId="0" xfId="0" applyFont="1" applyFill="1" applyAlignment="1">
      <alignment horizontal="left" vertical="center"/>
    </xf>
    <xf numFmtId="0" fontId="38" fillId="25" borderId="0" xfId="0" applyFont="1" applyFill="1" applyAlignment="1">
      <alignment horizontal="distributed" vertical="top"/>
    </xf>
    <xf numFmtId="177" fontId="22" fillId="24" borderId="10" xfId="48" applyNumberFormat="1" applyFont="1" applyFill="1" applyBorder="1" applyAlignment="1" applyProtection="1">
      <alignment horizontal="right" vertical="center" shrinkToFit="1"/>
      <protection locked="0"/>
    </xf>
    <xf numFmtId="184" fontId="38" fillId="24" borderId="0" xfId="0" applyNumberFormat="1" applyFont="1" applyFill="1" applyAlignment="1">
      <alignment horizontal="right" vertical="center" shrinkToFit="1"/>
    </xf>
    <xf numFmtId="184" fontId="22" fillId="24" borderId="0" xfId="0" applyNumberFormat="1" applyFont="1" applyFill="1" applyAlignment="1">
      <alignment horizontal="right" vertical="center" shrinkToFit="1"/>
    </xf>
    <xf numFmtId="0" fontId="22" fillId="25" borderId="11" xfId="0" applyFont="1" applyFill="1" applyBorder="1" applyAlignment="1">
      <alignment horizontal="center" vertical="center"/>
    </xf>
    <xf numFmtId="0" fontId="38" fillId="24" borderId="13" xfId="0" applyFont="1" applyFill="1" applyBorder="1" applyAlignment="1">
      <alignment horizontal="center" vertical="center"/>
    </xf>
    <xf numFmtId="0" fontId="38" fillId="24" borderId="11" xfId="0" applyFont="1" applyFill="1" applyBorder="1" applyAlignment="1">
      <alignment horizontal="center" vertical="center"/>
    </xf>
    <xf numFmtId="0" fontId="22" fillId="25" borderId="0" xfId="0" applyFont="1" applyFill="1" applyAlignment="1">
      <alignment horizontal="center" vertical="center"/>
    </xf>
    <xf numFmtId="176" fontId="22" fillId="24" borderId="11" xfId="48" applyNumberFormat="1" applyFont="1" applyFill="1" applyBorder="1" applyAlignment="1" applyProtection="1">
      <alignment horizontal="right" vertical="center" shrinkToFit="1"/>
      <protection locked="0"/>
    </xf>
    <xf numFmtId="0" fontId="48" fillId="0" borderId="0" xfId="0" applyFont="1" applyAlignment="1">
      <alignment horizontal="center" vertical="center"/>
    </xf>
    <xf numFmtId="0" fontId="22" fillId="24" borderId="0" xfId="0" applyFont="1" applyFill="1" applyAlignment="1">
      <alignment horizontal="center" vertical="center"/>
    </xf>
    <xf numFmtId="0" fontId="22" fillId="24" borderId="0" xfId="0" applyFont="1" applyFill="1" applyAlignment="1">
      <alignment horizontal="right" vertical="center"/>
    </xf>
    <xf numFmtId="184" fontId="38" fillId="24" borderId="11" xfId="0" applyNumberFormat="1" applyFont="1" applyFill="1" applyBorder="1" applyAlignment="1">
      <alignment horizontal="right" vertical="center" shrinkToFit="1"/>
    </xf>
    <xf numFmtId="0" fontId="43" fillId="25" borderId="0" xfId="0" applyFont="1" applyFill="1" applyAlignment="1">
      <alignment horizontal="left" vertical="top" wrapText="1" shrinkToFit="1"/>
    </xf>
    <xf numFmtId="0" fontId="43" fillId="25" borderId="12" xfId="0" applyFont="1" applyFill="1" applyBorder="1" applyAlignment="1">
      <alignment horizontal="left" vertical="center"/>
    </xf>
    <xf numFmtId="0" fontId="43" fillId="25" borderId="13" xfId="0" applyFont="1" applyFill="1" applyBorder="1" applyAlignment="1">
      <alignment horizontal="left" vertical="center"/>
    </xf>
    <xf numFmtId="0" fontId="43" fillId="25" borderId="14" xfId="0" applyFont="1" applyFill="1" applyBorder="1" applyAlignment="1">
      <alignment horizontal="left" vertical="center"/>
    </xf>
    <xf numFmtId="0" fontId="43" fillId="25" borderId="15" xfId="0" applyFont="1" applyFill="1" applyBorder="1" applyAlignment="1">
      <alignment horizontal="left" vertical="center"/>
    </xf>
    <xf numFmtId="0" fontId="43" fillId="25" borderId="0" xfId="0" applyFont="1" applyFill="1" applyAlignment="1">
      <alignment horizontal="left" vertical="center"/>
    </xf>
    <xf numFmtId="0" fontId="43" fillId="25" borderId="16" xfId="0" applyFont="1" applyFill="1" applyBorder="1" applyAlignment="1">
      <alignment horizontal="left" vertical="center"/>
    </xf>
    <xf numFmtId="0" fontId="43" fillId="25" borderId="17" xfId="0" applyFont="1" applyFill="1" applyBorder="1" applyAlignment="1">
      <alignment horizontal="left" vertical="center"/>
    </xf>
    <xf numFmtId="0" fontId="43" fillId="25" borderId="11" xfId="0" applyFont="1" applyFill="1" applyBorder="1" applyAlignment="1">
      <alignment horizontal="left" vertical="center"/>
    </xf>
    <xf numFmtId="0" fontId="43" fillId="25" borderId="18" xfId="0" applyFont="1" applyFill="1" applyBorder="1" applyAlignment="1">
      <alignment horizontal="left" vertical="center"/>
    </xf>
    <xf numFmtId="0" fontId="43" fillId="25" borderId="0" xfId="0" applyFont="1" applyFill="1" applyAlignment="1">
      <alignment horizontal="left" vertical="center" shrinkToFit="1"/>
    </xf>
    <xf numFmtId="0" fontId="43" fillId="25" borderId="11" xfId="0" applyFont="1" applyFill="1" applyBorder="1" applyAlignment="1">
      <alignment horizontal="left" vertical="center" shrinkToFit="1"/>
    </xf>
    <xf numFmtId="0" fontId="43" fillId="25" borderId="0" xfId="0" applyFont="1" applyFill="1" applyAlignment="1">
      <alignment horizontal="center" vertical="center"/>
    </xf>
    <xf numFmtId="0" fontId="43" fillId="24" borderId="0" xfId="0" applyFont="1" applyFill="1" applyAlignment="1">
      <alignment horizontal="center" vertical="center"/>
    </xf>
    <xf numFmtId="0" fontId="43" fillId="25" borderId="20" xfId="0" applyFont="1" applyFill="1" applyBorder="1" applyAlignment="1">
      <alignment horizontal="left" vertical="center"/>
    </xf>
    <xf numFmtId="0" fontId="43" fillId="25" borderId="10" xfId="0" applyFont="1" applyFill="1" applyBorder="1" applyAlignment="1">
      <alignment horizontal="left" vertical="center"/>
    </xf>
    <xf numFmtId="0" fontId="43" fillId="25" borderId="10" xfId="0" applyFont="1" applyFill="1" applyBorder="1" applyAlignment="1">
      <alignment horizontal="left" vertical="center" shrinkToFit="1"/>
    </xf>
    <xf numFmtId="0" fontId="49" fillId="25" borderId="0" xfId="0" applyFont="1" applyFill="1" applyAlignment="1">
      <alignment horizontal="center" vertical="center"/>
    </xf>
    <xf numFmtId="0" fontId="39" fillId="25" borderId="0" xfId="0" applyFont="1" applyFill="1" applyAlignment="1">
      <alignment horizontal="left" vertical="distributed" wrapText="1"/>
    </xf>
    <xf numFmtId="0" fontId="43" fillId="25" borderId="19" xfId="0" applyFont="1" applyFill="1" applyBorder="1" applyAlignment="1">
      <alignment horizontal="left" vertical="center"/>
    </xf>
    <xf numFmtId="0" fontId="50" fillId="0" borderId="54" xfId="0" applyFont="1" applyBorder="1" applyAlignment="1">
      <alignment horizontal="center" vertical="center"/>
    </xf>
    <xf numFmtId="0" fontId="43" fillId="0" borderId="56" xfId="0" applyFont="1" applyBorder="1" applyAlignment="1">
      <alignment horizontal="center" vertical="center"/>
    </xf>
    <xf numFmtId="0" fontId="43" fillId="0" borderId="60" xfId="0" applyFont="1" applyBorder="1" applyAlignment="1">
      <alignment horizontal="center" vertical="center"/>
    </xf>
    <xf numFmtId="0" fontId="50" fillId="0" borderId="51" xfId="0" applyFont="1" applyBorder="1" applyAlignment="1">
      <alignment horizontal="center" vertical="center"/>
    </xf>
    <xf numFmtId="0" fontId="43" fillId="0" borderId="19" xfId="0" applyFont="1" applyBorder="1" applyAlignment="1">
      <alignment horizontal="center" vertical="center"/>
    </xf>
    <xf numFmtId="0" fontId="43" fillId="0" borderId="107" xfId="0" applyFont="1" applyBorder="1" applyAlignment="1">
      <alignment horizontal="center" vertical="center"/>
    </xf>
    <xf numFmtId="0" fontId="50" fillId="0" borderId="44" xfId="0" applyFont="1" applyBorder="1" applyAlignment="1">
      <alignment horizontal="center" vertical="center"/>
    </xf>
    <xf numFmtId="0" fontId="43" fillId="0" borderId="74" xfId="0" applyFont="1" applyBorder="1" applyAlignment="1">
      <alignment horizontal="center" vertical="center"/>
    </xf>
    <xf numFmtId="0" fontId="43" fillId="0" borderId="45" xfId="0" applyFont="1" applyBorder="1" applyAlignment="1">
      <alignment horizontal="center" vertical="center"/>
    </xf>
    <xf numFmtId="0" fontId="43" fillId="0" borderId="55" xfId="0" applyFont="1" applyBorder="1" applyAlignment="1">
      <alignment horizontal="center" vertical="center"/>
    </xf>
    <xf numFmtId="0" fontId="43" fillId="0" borderId="48" xfId="0" applyFont="1" applyBorder="1" applyAlignment="1">
      <alignment horizontal="center" vertical="center"/>
    </xf>
    <xf numFmtId="0" fontId="50" fillId="0" borderId="55" xfId="0" applyFont="1" applyBorder="1" applyAlignment="1">
      <alignment horizontal="center" vertical="center"/>
    </xf>
    <xf numFmtId="0" fontId="50" fillId="0" borderId="48" xfId="0" applyFont="1" applyBorder="1" applyAlignment="1">
      <alignment horizontal="center" vertical="center"/>
    </xf>
    <xf numFmtId="0" fontId="50" fillId="0" borderId="20" xfId="0" applyFont="1" applyBorder="1" applyAlignment="1">
      <alignment horizontal="center" vertical="center"/>
    </xf>
    <xf numFmtId="0" fontId="50" fillId="0" borderId="10" xfId="0" applyFont="1" applyBorder="1" applyAlignment="1">
      <alignment horizontal="center" vertical="center"/>
    </xf>
    <xf numFmtId="0" fontId="50" fillId="0" borderId="57" xfId="0" applyFont="1" applyBorder="1" applyAlignment="1">
      <alignment horizontal="center" vertical="center"/>
    </xf>
    <xf numFmtId="0" fontId="50" fillId="0" borderId="58" xfId="0" applyFont="1" applyBorder="1" applyAlignment="1">
      <alignment horizontal="center" vertical="center"/>
    </xf>
    <xf numFmtId="0" fontId="43" fillId="29" borderId="108" xfId="0" applyFont="1" applyFill="1" applyBorder="1" applyAlignment="1">
      <alignment horizontal="center" vertical="center" wrapText="1"/>
    </xf>
    <xf numFmtId="0" fontId="43" fillId="29" borderId="72" xfId="0" applyFont="1" applyFill="1" applyBorder="1" applyAlignment="1">
      <alignment horizontal="center" vertical="center" wrapText="1"/>
    </xf>
    <xf numFmtId="0" fontId="43" fillId="29" borderId="109" xfId="0" applyFont="1" applyFill="1" applyBorder="1" applyAlignment="1">
      <alignment horizontal="center" vertical="center" wrapText="1"/>
    </xf>
    <xf numFmtId="0" fontId="43" fillId="29" borderId="15" xfId="0" applyFont="1" applyFill="1" applyBorder="1" applyAlignment="1">
      <alignment horizontal="center" vertical="center" wrapText="1"/>
    </xf>
    <xf numFmtId="0" fontId="43" fillId="29" borderId="0" xfId="0" applyFont="1" applyFill="1" applyAlignment="1">
      <alignment horizontal="center" vertical="center" wrapText="1"/>
    </xf>
    <xf numFmtId="0" fontId="43" fillId="29" borderId="16" xfId="0" applyFont="1" applyFill="1" applyBorder="1" applyAlignment="1">
      <alignment horizontal="center" vertical="center" wrapText="1"/>
    </xf>
    <xf numFmtId="0" fontId="43" fillId="29" borderId="110" xfId="0" applyFont="1" applyFill="1" applyBorder="1" applyAlignment="1">
      <alignment horizontal="center" vertical="center" wrapText="1"/>
    </xf>
    <xf numFmtId="0" fontId="43" fillId="29" borderId="111" xfId="0" applyFont="1" applyFill="1" applyBorder="1" applyAlignment="1">
      <alignment horizontal="center" vertical="center" wrapText="1"/>
    </xf>
    <xf numFmtId="0" fontId="43" fillId="29" borderId="112" xfId="0" applyFont="1" applyFill="1" applyBorder="1" applyAlignment="1">
      <alignment horizontal="center" vertical="center" wrapText="1"/>
    </xf>
    <xf numFmtId="0" fontId="43" fillId="0" borderId="20" xfId="0" applyFont="1" applyBorder="1" applyAlignment="1">
      <alignment horizontal="center" vertical="center"/>
    </xf>
    <xf numFmtId="0" fontId="43" fillId="0" borderId="10"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0" xfId="0" applyFont="1" applyAlignment="1">
      <alignment horizontal="center" vertical="center"/>
    </xf>
    <xf numFmtId="0" fontId="40" fillId="0" borderId="61" xfId="0" applyFont="1" applyBorder="1" applyAlignment="1">
      <alignment horizontal="center" vertical="center"/>
    </xf>
    <xf numFmtId="0" fontId="50" fillId="0" borderId="53" xfId="0" applyFont="1" applyBorder="1" applyAlignment="1">
      <alignment horizontal="center" vertical="center"/>
    </xf>
    <xf numFmtId="0" fontId="43" fillId="0" borderId="51" xfId="0" applyFont="1" applyBorder="1" applyAlignment="1">
      <alignment horizontal="center" vertical="center"/>
    </xf>
    <xf numFmtId="49" fontId="43" fillId="0" borderId="20" xfId="0" applyNumberFormat="1" applyFont="1" applyBorder="1" applyAlignment="1">
      <alignment horizontal="left" vertical="center" indent="1" shrinkToFit="1"/>
    </xf>
    <xf numFmtId="49" fontId="43" fillId="0" borderId="10" xfId="0" applyNumberFormat="1" applyFont="1" applyBorder="1" applyAlignment="1">
      <alignment horizontal="left" vertical="center" indent="1" shrinkToFit="1"/>
    </xf>
    <xf numFmtId="49" fontId="43" fillId="0" borderId="19" xfId="0" applyNumberFormat="1" applyFont="1" applyBorder="1" applyAlignment="1">
      <alignment horizontal="left" vertical="center" indent="1" shrinkToFit="1"/>
    </xf>
    <xf numFmtId="49" fontId="43" fillId="0" borderId="43" xfId="0" applyNumberFormat="1" applyFont="1" applyBorder="1" applyAlignment="1">
      <alignment horizontal="left" vertical="center" indent="1" shrinkToFit="1"/>
    </xf>
    <xf numFmtId="0" fontId="43" fillId="0" borderId="54" xfId="0" applyFont="1" applyBorder="1" applyAlignment="1">
      <alignment horizontal="center" vertical="center" wrapText="1"/>
    </xf>
    <xf numFmtId="0" fontId="43" fillId="0" borderId="54" xfId="0" applyFont="1" applyBorder="1" applyAlignment="1">
      <alignment horizontal="center" vertical="center"/>
    </xf>
    <xf numFmtId="49" fontId="43" fillId="0" borderId="55" xfId="0" applyNumberFormat="1" applyFont="1" applyBorder="1" applyAlignment="1">
      <alignment horizontal="left" vertical="center" indent="1" shrinkToFit="1"/>
    </xf>
    <xf numFmtId="49" fontId="43" fillId="0" borderId="48" xfId="0" applyNumberFormat="1" applyFont="1" applyBorder="1" applyAlignment="1">
      <alignment horizontal="left" vertical="center" indent="1" shrinkToFit="1"/>
    </xf>
    <xf numFmtId="49" fontId="43" fillId="0" borderId="49" xfId="0" applyNumberFormat="1" applyFont="1" applyBorder="1" applyAlignment="1">
      <alignment horizontal="left" vertical="center" indent="1" shrinkToFit="1"/>
    </xf>
    <xf numFmtId="49" fontId="43" fillId="0" borderId="56" xfId="0" applyNumberFormat="1" applyFont="1" applyBorder="1" applyAlignment="1">
      <alignment horizontal="left" vertical="center" indent="1" shrinkToFit="1"/>
    </xf>
    <xf numFmtId="0" fontId="41" fillId="0" borderId="51" xfId="0" applyFont="1" applyBorder="1" applyAlignment="1">
      <alignment horizontal="center" vertical="center" wrapText="1"/>
    </xf>
    <xf numFmtId="0" fontId="41" fillId="0" borderId="51" xfId="0" applyFont="1" applyBorder="1" applyAlignment="1">
      <alignment horizontal="center" vertical="center"/>
    </xf>
    <xf numFmtId="0" fontId="43" fillId="29" borderId="55" xfId="0" applyFont="1" applyFill="1" applyBorder="1" applyAlignment="1">
      <alignment horizontal="center" vertical="center"/>
    </xf>
    <xf numFmtId="0" fontId="43" fillId="29" borderId="48" xfId="0" applyFont="1" applyFill="1" applyBorder="1" applyAlignment="1">
      <alignment horizontal="center" vertical="center"/>
    </xf>
    <xf numFmtId="0" fontId="43" fillId="29" borderId="56" xfId="0" applyFont="1" applyFill="1" applyBorder="1" applyAlignment="1">
      <alignment horizontal="center" vertical="center"/>
    </xf>
    <xf numFmtId="0" fontId="50" fillId="0" borderId="71" xfId="0" applyFont="1" applyBorder="1" applyAlignment="1">
      <alignment horizontal="center" vertical="center"/>
    </xf>
    <xf numFmtId="0" fontId="50" fillId="0" borderId="56" xfId="0" applyFont="1" applyBorder="1" applyAlignment="1">
      <alignment horizontal="center" vertical="center"/>
    </xf>
    <xf numFmtId="0" fontId="50" fillId="0" borderId="106" xfId="0" applyFont="1" applyBorder="1" applyAlignment="1">
      <alignment horizontal="center" vertical="center"/>
    </xf>
    <xf numFmtId="0" fontId="50" fillId="0" borderId="19"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43" fillId="0" borderId="54" xfId="0" applyFont="1" applyBorder="1" applyAlignment="1">
      <alignment horizontal="center" vertical="center" shrinkToFit="1"/>
    </xf>
    <xf numFmtId="0" fontId="43" fillId="0" borderId="60" xfId="0" applyFont="1" applyBorder="1" applyAlignment="1">
      <alignment horizontal="center" vertical="center" shrinkToFit="1"/>
    </xf>
    <xf numFmtId="0" fontId="50" fillId="0" borderId="62" xfId="0" applyFont="1" applyBorder="1" applyAlignment="1">
      <alignment horizontal="center" vertical="center"/>
    </xf>
    <xf numFmtId="0" fontId="43" fillId="0" borderId="62" xfId="0" applyFont="1" applyBorder="1" applyAlignment="1">
      <alignment horizontal="center" vertical="center" shrinkToFit="1"/>
    </xf>
    <xf numFmtId="0" fontId="43" fillId="0" borderId="104" xfId="0" applyFont="1" applyBorder="1" applyAlignment="1">
      <alignment horizontal="center" vertical="center" shrinkToFit="1"/>
    </xf>
    <xf numFmtId="0" fontId="38" fillId="0" borderId="20" xfId="0" applyFont="1" applyBorder="1" applyAlignment="1">
      <alignment horizontal="left" vertical="center" indent="1" shrinkToFit="1"/>
    </xf>
    <xf numFmtId="0" fontId="38" fillId="0" borderId="10" xfId="0" applyFont="1" applyBorder="1" applyAlignment="1">
      <alignment horizontal="left" vertical="center" indent="1" shrinkToFit="1"/>
    </xf>
    <xf numFmtId="0" fontId="38" fillId="0" borderId="19" xfId="0" applyFont="1" applyBorder="1" applyAlignment="1">
      <alignment horizontal="left" vertical="center" indent="1" shrinkToFit="1"/>
    </xf>
    <xf numFmtId="0" fontId="43" fillId="0" borderId="51" xfId="0" applyFont="1" applyBorder="1" applyAlignment="1">
      <alignment horizontal="center" vertical="center" wrapText="1"/>
    </xf>
    <xf numFmtId="0" fontId="43" fillId="0" borderId="44" xfId="0" applyFont="1" applyBorder="1" applyAlignment="1">
      <alignment horizontal="center" vertical="center" shrinkToFit="1"/>
    </xf>
    <xf numFmtId="0" fontId="39" fillId="35" borderId="50" xfId="0" applyFont="1" applyFill="1" applyBorder="1" applyAlignment="1">
      <alignment horizontal="center" vertical="center" wrapText="1"/>
    </xf>
    <xf numFmtId="0" fontId="39" fillId="35" borderId="51" xfId="0" applyFont="1" applyFill="1" applyBorder="1" applyAlignment="1">
      <alignment horizontal="center" vertical="center" wrapText="1"/>
    </xf>
    <xf numFmtId="0" fontId="39" fillId="35" borderId="52" xfId="0" applyFont="1" applyFill="1" applyBorder="1" applyAlignment="1">
      <alignment horizontal="center" vertical="center" wrapText="1"/>
    </xf>
    <xf numFmtId="0" fontId="39" fillId="35" borderId="44" xfId="0" applyFont="1" applyFill="1" applyBorder="1" applyAlignment="1">
      <alignment horizontal="center" vertical="center" wrapText="1"/>
    </xf>
    <xf numFmtId="0" fontId="41" fillId="0" borderId="44" xfId="0" applyFont="1" applyBorder="1" applyAlignment="1">
      <alignment horizontal="center" vertical="center" wrapText="1"/>
    </xf>
    <xf numFmtId="0" fontId="41" fillId="0" borderId="44" xfId="0" applyFont="1" applyBorder="1" applyAlignment="1">
      <alignment horizontal="center" vertical="center"/>
    </xf>
    <xf numFmtId="49" fontId="43" fillId="0" borderId="57" xfId="0" applyNumberFormat="1" applyFont="1" applyBorder="1" applyAlignment="1">
      <alignment horizontal="left" vertical="center" indent="1" shrinkToFit="1"/>
    </xf>
    <xf numFmtId="49" fontId="43" fillId="0" borderId="58" xfId="0" applyNumberFormat="1" applyFont="1" applyBorder="1" applyAlignment="1">
      <alignment horizontal="left" vertical="center" indent="1" shrinkToFit="1"/>
    </xf>
    <xf numFmtId="49" fontId="43" fillId="0" borderId="74" xfId="0" applyNumberFormat="1" applyFont="1" applyBorder="1" applyAlignment="1">
      <alignment horizontal="left" vertical="center" indent="1" shrinkToFit="1"/>
    </xf>
    <xf numFmtId="0" fontId="43" fillId="0" borderId="57" xfId="0" applyFont="1" applyBorder="1" applyAlignment="1">
      <alignment horizontal="center" vertical="center" shrinkToFit="1"/>
    </xf>
    <xf numFmtId="0" fontId="39" fillId="29" borderId="53" xfId="0" applyFont="1" applyFill="1" applyBorder="1" applyAlignment="1">
      <alignment horizontal="center" vertical="center"/>
    </xf>
    <xf numFmtId="0" fontId="39" fillId="29" borderId="54" xfId="0" applyFont="1" applyFill="1" applyBorder="1" applyAlignment="1">
      <alignment horizontal="center" vertical="center"/>
    </xf>
    <xf numFmtId="0" fontId="39" fillId="29" borderId="103" xfId="0" applyFont="1" applyFill="1" applyBorder="1" applyAlignment="1">
      <alignment horizontal="center" vertical="center"/>
    </xf>
    <xf numFmtId="0" fontId="39" fillId="29" borderId="62" xfId="0" applyFont="1" applyFill="1" applyBorder="1" applyAlignment="1">
      <alignment horizontal="center" vertical="center"/>
    </xf>
    <xf numFmtId="0" fontId="43" fillId="0" borderId="20" xfId="0" applyFont="1" applyBorder="1" applyAlignment="1">
      <alignment vertical="center" shrinkToFit="1"/>
    </xf>
    <xf numFmtId="0" fontId="43" fillId="0" borderId="10" xfId="0" applyFont="1" applyBorder="1" applyAlignment="1">
      <alignment vertical="center" shrinkToFit="1"/>
    </xf>
    <xf numFmtId="0" fontId="43" fillId="0" borderId="19" xfId="0" applyFont="1" applyBorder="1" applyAlignment="1">
      <alignment vertical="center" shrinkToFit="1"/>
    </xf>
    <xf numFmtId="0" fontId="38" fillId="0" borderId="55" xfId="0" applyFont="1" applyBorder="1" applyAlignment="1">
      <alignment horizontal="left" vertical="center"/>
    </xf>
    <xf numFmtId="0" fontId="38" fillId="0" borderId="48" xfId="0" applyFont="1" applyBorder="1" applyAlignment="1">
      <alignment horizontal="left" vertical="center"/>
    </xf>
    <xf numFmtId="0" fontId="38" fillId="0" borderId="49" xfId="0" applyFont="1" applyBorder="1" applyAlignment="1">
      <alignment horizontal="left" vertical="center"/>
    </xf>
    <xf numFmtId="0" fontId="38" fillId="0" borderId="55" xfId="0" applyFont="1" applyBorder="1" applyAlignment="1">
      <alignment horizontal="left" vertical="center" wrapText="1" indent="1"/>
    </xf>
    <xf numFmtId="0" fontId="38" fillId="0" borderId="48" xfId="0" applyFont="1" applyBorder="1" applyAlignment="1">
      <alignment horizontal="left" vertical="center" wrapText="1" indent="1"/>
    </xf>
    <xf numFmtId="0" fontId="38" fillId="0" borderId="12" xfId="0" applyFont="1" applyBorder="1" applyAlignment="1">
      <alignment horizontal="left" vertical="center" wrapText="1" indent="1"/>
    </xf>
    <xf numFmtId="0" fontId="38" fillId="0" borderId="70" xfId="0" applyFont="1" applyBorder="1" applyAlignment="1">
      <alignment horizontal="left" vertical="center" wrapText="1" indent="1"/>
    </xf>
    <xf numFmtId="0" fontId="38" fillId="0" borderId="56" xfId="0" applyFont="1" applyBorder="1" applyAlignment="1">
      <alignment horizontal="center" vertical="center"/>
    </xf>
    <xf numFmtId="0" fontId="38" fillId="0" borderId="55" xfId="0" applyFont="1" applyBorder="1" applyAlignment="1">
      <alignment horizontal="center" vertical="center"/>
    </xf>
    <xf numFmtId="0" fontId="38" fillId="0" borderId="14" xfId="0" applyFont="1" applyBorder="1" applyAlignment="1">
      <alignment horizontal="center" vertical="center"/>
    </xf>
    <xf numFmtId="0" fontId="38" fillId="0" borderId="12" xfId="0" applyFont="1" applyBorder="1" applyAlignment="1">
      <alignment horizontal="center" vertical="center"/>
    </xf>
    <xf numFmtId="0" fontId="39" fillId="35" borderId="53" xfId="0" applyFont="1" applyFill="1" applyBorder="1" applyAlignment="1">
      <alignment horizontal="center" vertical="center" wrapText="1"/>
    </xf>
    <xf numFmtId="0" fontId="39" fillId="35" borderId="54" xfId="0" applyFont="1" applyFill="1" applyBorder="1" applyAlignment="1">
      <alignment horizontal="center" vertical="center" wrapText="1"/>
    </xf>
    <xf numFmtId="0" fontId="50" fillId="0" borderId="46" xfId="0" applyFont="1" applyBorder="1" applyAlignment="1">
      <alignment horizontal="center" vertical="center"/>
    </xf>
    <xf numFmtId="0" fontId="50" fillId="0" borderId="47" xfId="0" applyFont="1" applyBorder="1" applyAlignment="1">
      <alignment horizontal="center" vertical="center"/>
    </xf>
    <xf numFmtId="0" fontId="43" fillId="29" borderId="20" xfId="0" applyFont="1" applyFill="1" applyBorder="1" applyAlignment="1">
      <alignment horizontal="center" vertical="center"/>
    </xf>
    <xf numFmtId="0" fontId="43" fillId="29" borderId="10" xfId="0" applyFont="1" applyFill="1" applyBorder="1" applyAlignment="1">
      <alignment horizontal="center" vertical="center"/>
    </xf>
    <xf numFmtId="0" fontId="43" fillId="29" borderId="19" xfId="0" applyFont="1" applyFill="1" applyBorder="1" applyAlignment="1">
      <alignment horizontal="center" vertical="center"/>
    </xf>
    <xf numFmtId="0" fontId="43" fillId="29" borderId="57" xfId="0" applyFont="1" applyFill="1" applyBorder="1" applyAlignment="1">
      <alignment horizontal="center" vertical="center"/>
    </xf>
    <xf numFmtId="0" fontId="43" fillId="29" borderId="58" xfId="0" applyFont="1" applyFill="1" applyBorder="1" applyAlignment="1">
      <alignment horizontal="center" vertical="center"/>
    </xf>
    <xf numFmtId="0" fontId="43" fillId="29" borderId="74" xfId="0" applyFont="1" applyFill="1" applyBorder="1" applyAlignment="1">
      <alignment horizontal="center" vertical="center"/>
    </xf>
    <xf numFmtId="0" fontId="43" fillId="29" borderId="55" xfId="0" applyFont="1" applyFill="1" applyBorder="1" applyAlignment="1">
      <alignment horizontal="center" vertical="center" wrapText="1" shrinkToFit="1"/>
    </xf>
    <xf numFmtId="0" fontId="43" fillId="29" borderId="48" xfId="0" applyFont="1" applyFill="1" applyBorder="1" applyAlignment="1">
      <alignment horizontal="center" vertical="center" shrinkToFit="1"/>
    </xf>
    <xf numFmtId="0" fontId="43" fillId="29" borderId="20" xfId="0" applyFont="1" applyFill="1" applyBorder="1" applyAlignment="1">
      <alignment horizontal="center" vertical="center" shrinkToFit="1"/>
    </xf>
    <xf numFmtId="0" fontId="43" fillId="29" borderId="10" xfId="0" applyFont="1" applyFill="1" applyBorder="1" applyAlignment="1">
      <alignment horizontal="center" vertical="center" shrinkToFit="1"/>
    </xf>
    <xf numFmtId="0" fontId="43" fillId="29" borderId="57" xfId="0" applyFont="1" applyFill="1" applyBorder="1" applyAlignment="1">
      <alignment horizontal="center" vertical="center" shrinkToFit="1"/>
    </xf>
    <xf numFmtId="0" fontId="43" fillId="29" borderId="58" xfId="0" applyFont="1" applyFill="1" applyBorder="1" applyAlignment="1">
      <alignment horizontal="center" vertical="center" shrinkToFit="1"/>
    </xf>
    <xf numFmtId="0" fontId="43" fillId="29" borderId="48" xfId="0" applyFont="1" applyFill="1" applyBorder="1" applyAlignment="1">
      <alignment horizontal="center" vertical="center" wrapText="1"/>
    </xf>
    <xf numFmtId="0" fontId="43" fillId="29" borderId="56" xfId="0" applyFont="1" applyFill="1" applyBorder="1" applyAlignment="1">
      <alignment horizontal="center" vertical="center" wrapText="1"/>
    </xf>
    <xf numFmtId="0" fontId="43" fillId="29" borderId="10" xfId="0" applyFont="1" applyFill="1" applyBorder="1" applyAlignment="1">
      <alignment horizontal="center" vertical="center" wrapText="1"/>
    </xf>
    <xf numFmtId="0" fontId="43" fillId="29" borderId="19" xfId="0" applyFont="1" applyFill="1" applyBorder="1" applyAlignment="1">
      <alignment horizontal="center" vertical="center" wrapText="1"/>
    </xf>
    <xf numFmtId="0" fontId="43" fillId="29" borderId="58" xfId="0" applyFont="1" applyFill="1" applyBorder="1" applyAlignment="1">
      <alignment horizontal="center" vertical="center" wrapText="1"/>
    </xf>
    <xf numFmtId="0" fontId="43" fillId="29" borderId="74" xfId="0" applyFont="1" applyFill="1" applyBorder="1" applyAlignment="1">
      <alignment horizontal="center" vertical="center" wrapText="1"/>
    </xf>
    <xf numFmtId="0" fontId="38" fillId="29" borderId="20" xfId="0" applyFont="1" applyFill="1" applyBorder="1" applyAlignment="1">
      <alignment horizontal="center" vertical="center"/>
    </xf>
    <xf numFmtId="0" fontId="38" fillId="29" borderId="10" xfId="0" applyFont="1" applyFill="1" applyBorder="1" applyAlignment="1">
      <alignment horizontal="center" vertical="center"/>
    </xf>
    <xf numFmtId="0" fontId="38" fillId="0" borderId="20" xfId="0" applyFont="1" applyBorder="1" applyAlignment="1">
      <alignment horizontal="center" vertical="center"/>
    </xf>
    <xf numFmtId="0" fontId="38" fillId="0" borderId="10"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9" xfId="0" applyFont="1" applyBorder="1" applyAlignment="1">
      <alignment horizontal="center" vertical="center" shrinkToFit="1"/>
    </xf>
    <xf numFmtId="49" fontId="43" fillId="0" borderId="20" xfId="0" applyNumberFormat="1" applyFont="1" applyBorder="1" applyAlignment="1">
      <alignment horizontal="center" vertical="center"/>
    </xf>
    <xf numFmtId="49" fontId="43" fillId="0" borderId="10" xfId="0" applyNumberFormat="1" applyFont="1" applyBorder="1" applyAlignment="1">
      <alignment horizontal="center" vertical="center"/>
    </xf>
    <xf numFmtId="0" fontId="43" fillId="0" borderId="20" xfId="0" applyFont="1" applyBorder="1">
      <alignment vertical="center"/>
    </xf>
    <xf numFmtId="0" fontId="43" fillId="0" borderId="10" xfId="0" applyFont="1" applyBorder="1">
      <alignment vertical="center"/>
    </xf>
    <xf numFmtId="0" fontId="43" fillId="0" borderId="19" xfId="0" applyFont="1" applyBorder="1">
      <alignment vertical="center"/>
    </xf>
    <xf numFmtId="0" fontId="43" fillId="0" borderId="17" xfId="0" applyFont="1" applyBorder="1" applyAlignment="1">
      <alignment horizontal="left" vertical="center" indent="1" shrinkToFit="1"/>
    </xf>
    <xf numFmtId="0" fontId="43" fillId="0" borderId="11" xfId="0" applyFont="1" applyBorder="1" applyAlignment="1">
      <alignment horizontal="left" vertical="center" indent="1" shrinkToFit="1"/>
    </xf>
    <xf numFmtId="0" fontId="43" fillId="0" borderId="105" xfId="0" applyFont="1" applyBorder="1" applyAlignment="1">
      <alignment horizontal="left" vertical="center" indent="1" shrinkToFit="1"/>
    </xf>
    <xf numFmtId="0" fontId="43" fillId="0" borderId="52" xfId="0" applyFont="1" applyBorder="1" applyAlignment="1">
      <alignment horizontal="center" vertical="center"/>
    </xf>
    <xf numFmtId="0" fontId="43" fillId="0" borderId="44" xfId="0" applyFont="1" applyBorder="1" applyAlignment="1">
      <alignment horizontal="center" vertical="center"/>
    </xf>
    <xf numFmtId="0" fontId="43" fillId="0" borderId="44" xfId="0" applyFont="1" applyBorder="1" applyAlignment="1">
      <alignment horizontal="left" vertical="center" indent="1" shrinkToFit="1"/>
    </xf>
    <xf numFmtId="0" fontId="43" fillId="0" borderId="45" xfId="0" applyFont="1" applyBorder="1" applyAlignment="1">
      <alignment horizontal="left" vertical="center" indent="1" shrinkToFit="1"/>
    </xf>
    <xf numFmtId="0" fontId="43" fillId="29" borderId="55" xfId="0" applyFont="1" applyFill="1" applyBorder="1">
      <alignment vertical="center"/>
    </xf>
    <xf numFmtId="0" fontId="43" fillId="29" borderId="48" xfId="0" applyFont="1" applyFill="1" applyBorder="1">
      <alignment vertical="center"/>
    </xf>
    <xf numFmtId="0" fontId="43" fillId="29" borderId="49" xfId="0" applyFont="1" applyFill="1" applyBorder="1">
      <alignment vertical="center"/>
    </xf>
    <xf numFmtId="49" fontId="43" fillId="0" borderId="59" xfId="0" applyNumberFormat="1" applyFont="1" applyBorder="1" applyAlignment="1">
      <alignment horizontal="left" vertical="center" indent="1" shrinkToFit="1"/>
    </xf>
    <xf numFmtId="0" fontId="43" fillId="0" borderId="45" xfId="0" applyFont="1" applyBorder="1" applyAlignment="1">
      <alignment horizontal="center" vertical="center" shrinkToFit="1"/>
    </xf>
    <xf numFmtId="0" fontId="39" fillId="29" borderId="71" xfId="0" applyFont="1" applyFill="1" applyBorder="1" applyAlignment="1">
      <alignment horizontal="center" vertical="center"/>
    </xf>
    <xf numFmtId="0" fontId="39" fillId="29" borderId="48" xfId="0" applyFont="1" applyFill="1" applyBorder="1" applyAlignment="1">
      <alignment horizontal="center" vertical="center"/>
    </xf>
    <xf numFmtId="0" fontId="39" fillId="29" borderId="56" xfId="0" applyFont="1" applyFill="1" applyBorder="1" applyAlignment="1">
      <alignment horizontal="center" vertical="center"/>
    </xf>
    <xf numFmtId="0" fontId="43" fillId="0" borderId="55" xfId="0" applyFont="1" applyBorder="1" applyAlignment="1">
      <alignment horizontal="center" vertical="center" shrinkToFit="1"/>
    </xf>
    <xf numFmtId="0" fontId="43" fillId="0" borderId="48" xfId="0" applyFont="1" applyBorder="1" applyAlignment="1">
      <alignment horizontal="center" vertical="center" shrinkToFit="1"/>
    </xf>
    <xf numFmtId="0" fontId="38" fillId="0" borderId="48" xfId="0" applyFont="1" applyBorder="1" applyAlignment="1">
      <alignment horizontal="center" vertical="center"/>
    </xf>
    <xf numFmtId="0" fontId="39" fillId="29" borderId="73" xfId="0" applyFont="1" applyFill="1" applyBorder="1" applyAlignment="1">
      <alignment horizontal="center" vertical="center"/>
    </xf>
    <xf numFmtId="0" fontId="39" fillId="29" borderId="58" xfId="0" applyFont="1" applyFill="1" applyBorder="1" applyAlignment="1">
      <alignment horizontal="center" vertical="center"/>
    </xf>
    <xf numFmtId="0" fontId="39" fillId="29" borderId="74" xfId="0" applyFont="1" applyFill="1" applyBorder="1" applyAlignment="1">
      <alignment horizontal="center" vertical="center"/>
    </xf>
    <xf numFmtId="0" fontId="43" fillId="29" borderId="49" xfId="0" applyFont="1" applyFill="1" applyBorder="1" applyAlignment="1">
      <alignment horizontal="center" vertical="center"/>
    </xf>
    <xf numFmtId="0" fontId="43" fillId="0" borderId="58" xfId="0" applyFont="1" applyBorder="1" applyAlignment="1">
      <alignment horizontal="center" vertical="center" shrinkToFit="1"/>
    </xf>
    <xf numFmtId="0" fontId="38" fillId="0" borderId="58" xfId="0" applyFont="1" applyBorder="1" applyAlignment="1">
      <alignment horizontal="center" vertical="center"/>
    </xf>
    <xf numFmtId="0" fontId="43" fillId="29" borderId="59" xfId="0" applyFont="1" applyFill="1" applyBorder="1" applyAlignment="1">
      <alignment horizontal="center" vertical="center"/>
    </xf>
    <xf numFmtId="0" fontId="50" fillId="0" borderId="52" xfId="0" applyFont="1" applyBorder="1" applyAlignment="1">
      <alignment horizontal="center" vertical="center"/>
    </xf>
    <xf numFmtId="0" fontId="43" fillId="0" borderId="50" xfId="0" applyFont="1" applyBorder="1" applyAlignment="1">
      <alignment horizontal="center" vertical="center" textRotation="255"/>
    </xf>
    <xf numFmtId="0" fontId="43" fillId="0" borderId="51" xfId="0" applyFont="1" applyBorder="1" applyAlignment="1">
      <alignment horizontal="center" vertical="center" textRotation="255"/>
    </xf>
    <xf numFmtId="0" fontId="43" fillId="0" borderId="52" xfId="0" applyFont="1" applyBorder="1" applyAlignment="1">
      <alignment horizontal="center" vertical="center" textRotation="255"/>
    </xf>
    <xf numFmtId="0" fontId="43" fillId="0" borderId="44" xfId="0" applyFont="1" applyBorder="1" applyAlignment="1">
      <alignment horizontal="center" vertical="center" textRotation="255"/>
    </xf>
    <xf numFmtId="49" fontId="43" fillId="0" borderId="19" xfId="0" applyNumberFormat="1" applyFont="1" applyBorder="1" applyAlignment="1">
      <alignment horizontal="center" vertical="center"/>
    </xf>
    <xf numFmtId="0" fontId="38" fillId="0" borderId="43" xfId="0" applyFont="1" applyBorder="1" applyAlignment="1">
      <alignment horizontal="left" vertical="center" indent="1" shrinkToFit="1"/>
    </xf>
    <xf numFmtId="49" fontId="43" fillId="0" borderId="44" xfId="0" applyNumberFormat="1" applyFont="1" applyBorder="1" applyAlignment="1">
      <alignment horizontal="left" vertical="center" indent="1"/>
    </xf>
    <xf numFmtId="0" fontId="43" fillId="29" borderId="44" xfId="0" applyFont="1" applyFill="1" applyBorder="1" applyAlignment="1">
      <alignment horizontal="center" vertical="center"/>
    </xf>
    <xf numFmtId="49" fontId="43" fillId="0" borderId="45" xfId="0" applyNumberFormat="1" applyFont="1" applyBorder="1" applyAlignment="1">
      <alignment horizontal="left" vertical="center" indent="1"/>
    </xf>
    <xf numFmtId="0" fontId="43" fillId="29" borderId="43" xfId="0" applyFont="1" applyFill="1" applyBorder="1" applyAlignment="1">
      <alignment horizontal="center" vertical="center"/>
    </xf>
    <xf numFmtId="0" fontId="38" fillId="0" borderId="43" xfId="0" applyFont="1" applyBorder="1" applyAlignment="1">
      <alignment horizontal="center" vertical="center" shrinkToFit="1"/>
    </xf>
    <xf numFmtId="0" fontId="43" fillId="0" borderId="10" xfId="0" applyFont="1" applyBorder="1" applyAlignment="1">
      <alignment horizontal="left" vertical="center" shrinkToFit="1"/>
    </xf>
    <xf numFmtId="0" fontId="43" fillId="0" borderId="43" xfId="0" applyFont="1" applyBorder="1" applyAlignment="1">
      <alignment horizontal="left" vertical="center" shrinkToFit="1"/>
    </xf>
    <xf numFmtId="49" fontId="43" fillId="0" borderId="44" xfId="0" applyNumberFormat="1" applyFont="1" applyBorder="1" applyAlignment="1">
      <alignment horizontal="center" vertical="center"/>
    </xf>
    <xf numFmtId="49" fontId="43" fillId="0" borderId="45" xfId="0" applyNumberFormat="1" applyFont="1" applyBorder="1" applyAlignment="1">
      <alignment horizontal="center" vertical="center"/>
    </xf>
    <xf numFmtId="0" fontId="38" fillId="0" borderId="20" xfId="0" applyFont="1" applyBorder="1">
      <alignment vertical="center"/>
    </xf>
    <xf numFmtId="0" fontId="38" fillId="0" borderId="10" xfId="0" applyFont="1" applyBorder="1">
      <alignment vertical="center"/>
    </xf>
    <xf numFmtId="0" fontId="38" fillId="0" borderId="43" xfId="0" applyFont="1" applyBorder="1">
      <alignment vertical="center"/>
    </xf>
    <xf numFmtId="0" fontId="43" fillId="29" borderId="17" xfId="0" applyFont="1" applyFill="1" applyBorder="1" applyAlignment="1">
      <alignment horizontal="center" vertical="center"/>
    </xf>
    <xf numFmtId="0" fontId="43" fillId="29" borderId="11" xfId="0" applyFont="1" applyFill="1" applyBorder="1" applyAlignment="1">
      <alignment horizontal="center" vertical="center"/>
    </xf>
    <xf numFmtId="0" fontId="43" fillId="29" borderId="18" xfId="0" applyFont="1" applyFill="1" applyBorder="1" applyAlignment="1">
      <alignment horizontal="center" vertical="center"/>
    </xf>
    <xf numFmtId="0" fontId="38" fillId="0" borderId="20" xfId="0" applyFont="1" applyBorder="1" applyAlignment="1">
      <alignment vertical="center" shrinkToFit="1"/>
    </xf>
    <xf numFmtId="0" fontId="38" fillId="0" borderId="10" xfId="0" applyFont="1" applyBorder="1" applyAlignment="1">
      <alignment vertical="center" shrinkToFit="1"/>
    </xf>
    <xf numFmtId="0" fontId="38" fillId="0" borderId="19" xfId="0" applyFont="1" applyBorder="1" applyAlignment="1">
      <alignment vertical="center" shrinkToFit="1"/>
    </xf>
    <xf numFmtId="0" fontId="38" fillId="0" borderId="17" xfId="0" applyFont="1" applyBorder="1" applyAlignment="1">
      <alignment horizontal="left" vertical="center"/>
    </xf>
    <xf numFmtId="0" fontId="38" fillId="0" borderId="11" xfId="0" applyFont="1" applyBorder="1" applyAlignment="1">
      <alignment horizontal="left" vertical="center"/>
    </xf>
    <xf numFmtId="0" fontId="38" fillId="0" borderId="105" xfId="0" applyFont="1" applyBorder="1" applyAlignment="1">
      <alignment horizontal="left" vertical="center"/>
    </xf>
    <xf numFmtId="0" fontId="38" fillId="24" borderId="0" xfId="0" applyFont="1" applyFill="1" applyAlignment="1">
      <alignment horizontal="left" vertical="top" wrapText="1"/>
    </xf>
    <xf numFmtId="0" fontId="38" fillId="24" borderId="0" xfId="0" applyFont="1" applyFill="1" applyAlignment="1">
      <alignment vertical="top"/>
    </xf>
    <xf numFmtId="0" fontId="38" fillId="24" borderId="0" xfId="0" applyFont="1" applyFill="1" applyAlignment="1">
      <alignment horizontal="left" vertical="top" shrinkToFit="1"/>
    </xf>
    <xf numFmtId="0" fontId="38" fillId="24" borderId="11" xfId="0" applyFont="1" applyFill="1" applyBorder="1" applyAlignment="1">
      <alignment horizontal="left" vertical="top" wrapText="1"/>
    </xf>
    <xf numFmtId="0" fontId="38" fillId="25" borderId="0" xfId="0" applyFont="1" applyFill="1" applyAlignment="1">
      <alignment horizontal="left" vertical="top"/>
    </xf>
    <xf numFmtId="0" fontId="38" fillId="24" borderId="0" xfId="0" applyFont="1" applyFill="1" applyAlignment="1">
      <alignment horizontal="center" vertical="top"/>
    </xf>
    <xf numFmtId="0" fontId="22" fillId="25" borderId="0" xfId="0" applyFont="1" applyFill="1" applyAlignment="1">
      <alignment vertical="center" wrapText="1"/>
    </xf>
    <xf numFmtId="0" fontId="38" fillId="24" borderId="10" xfId="0" applyFont="1" applyFill="1" applyBorder="1" applyAlignment="1">
      <alignment horizontal="center" vertical="center"/>
    </xf>
    <xf numFmtId="180" fontId="22" fillId="24" borderId="0" xfId="48" applyNumberFormat="1" applyFont="1" applyFill="1" applyAlignment="1" applyProtection="1">
      <alignment horizontal="right" vertical="center" shrinkToFit="1"/>
      <protection locked="0"/>
    </xf>
    <xf numFmtId="0" fontId="38" fillId="25" borderId="0" xfId="0" applyFont="1" applyFill="1" applyAlignment="1">
      <alignment vertical="center" shrinkToFit="1"/>
    </xf>
    <xf numFmtId="185" fontId="22" fillId="25" borderId="0" xfId="48" applyNumberFormat="1" applyFont="1" applyFill="1" applyAlignment="1" applyProtection="1">
      <alignment horizontal="right" vertical="center" shrinkToFit="1"/>
      <protection locked="0"/>
    </xf>
    <xf numFmtId="185" fontId="22" fillId="25" borderId="11" xfId="48" applyNumberFormat="1" applyFont="1" applyFill="1" applyBorder="1" applyAlignment="1" applyProtection="1">
      <alignment horizontal="right" vertical="center" shrinkToFit="1"/>
      <protection locked="0"/>
    </xf>
    <xf numFmtId="0" fontId="38" fillId="28" borderId="11" xfId="0" applyFont="1" applyFill="1" applyBorder="1" applyAlignment="1">
      <alignment horizontal="center" vertical="center"/>
    </xf>
    <xf numFmtId="176" fontId="38" fillId="25" borderId="0" xfId="0" applyNumberFormat="1" applyFont="1" applyFill="1" applyAlignment="1">
      <alignment horizontal="right" vertical="center"/>
    </xf>
    <xf numFmtId="0" fontId="38" fillId="28" borderId="13" xfId="0" applyFont="1" applyFill="1" applyBorder="1" applyAlignment="1">
      <alignment horizontal="center" vertical="center"/>
    </xf>
    <xf numFmtId="0" fontId="38" fillId="24" borderId="10" xfId="0" applyFont="1" applyFill="1" applyBorder="1" applyAlignment="1">
      <alignment vertical="center" shrinkToFit="1"/>
    </xf>
    <xf numFmtId="4" fontId="38" fillId="25" borderId="0" xfId="0" applyNumberFormat="1" applyFont="1" applyFill="1" applyAlignment="1">
      <alignment horizontal="right" vertical="center"/>
    </xf>
    <xf numFmtId="177" fontId="22" fillId="25" borderId="0" xfId="48" applyNumberFormat="1" applyFont="1" applyFill="1" applyAlignment="1" applyProtection="1">
      <alignment horizontal="right" vertical="center" shrinkToFit="1"/>
      <protection locked="0"/>
    </xf>
    <xf numFmtId="183" fontId="22" fillId="25" borderId="0" xfId="48" applyNumberFormat="1" applyFont="1" applyFill="1" applyAlignment="1" applyProtection="1">
      <alignment horizontal="right" vertical="center" shrinkToFit="1"/>
      <protection locked="0"/>
    </xf>
    <xf numFmtId="183" fontId="22" fillId="25" borderId="11" xfId="48" applyNumberFormat="1" applyFont="1" applyFill="1" applyBorder="1" applyAlignment="1" applyProtection="1">
      <alignment horizontal="right" vertical="center" shrinkToFit="1"/>
      <protection locked="0"/>
    </xf>
    <xf numFmtId="0" fontId="22" fillId="25" borderId="12" xfId="0" applyFont="1" applyFill="1" applyBorder="1" applyAlignment="1">
      <alignment horizontal="left" vertical="center" shrinkToFit="1"/>
    </xf>
    <xf numFmtId="0" fontId="22" fillId="25" borderId="70" xfId="0" applyFont="1" applyFill="1" applyBorder="1" applyAlignment="1">
      <alignment horizontal="left" vertical="center" shrinkToFit="1"/>
    </xf>
    <xf numFmtId="0" fontId="22" fillId="25" borderId="14" xfId="0" applyFont="1" applyFill="1" applyBorder="1" applyAlignment="1">
      <alignment horizontal="left" vertical="center" shrinkToFit="1"/>
    </xf>
    <xf numFmtId="0" fontId="22" fillId="25" borderId="51" xfId="0" applyFont="1" applyFill="1" applyBorder="1">
      <alignment vertical="center"/>
    </xf>
    <xf numFmtId="0" fontId="22" fillId="25" borderId="20" xfId="0" quotePrefix="1" applyFont="1" applyFill="1" applyBorder="1" applyAlignment="1">
      <alignment horizontal="center" vertical="center"/>
    </xf>
    <xf numFmtId="0" fontId="22" fillId="25" borderId="10" xfId="0" applyFont="1" applyFill="1" applyBorder="1" applyAlignment="1">
      <alignment horizontal="center" vertical="center"/>
    </xf>
    <xf numFmtId="0" fontId="22" fillId="25" borderId="19" xfId="0" applyFont="1" applyFill="1" applyBorder="1" applyAlignment="1">
      <alignment horizontal="center" vertical="center"/>
    </xf>
    <xf numFmtId="0" fontId="22" fillId="25" borderId="20" xfId="0" applyFont="1" applyFill="1" applyBorder="1" applyAlignment="1">
      <alignment horizontal="left" vertical="center" shrinkToFit="1"/>
    </xf>
    <xf numFmtId="0" fontId="22" fillId="25" borderId="10" xfId="0" applyFont="1" applyFill="1" applyBorder="1" applyAlignment="1">
      <alignment horizontal="left" vertical="center" shrinkToFit="1"/>
    </xf>
    <xf numFmtId="0" fontId="22" fillId="25" borderId="19" xfId="0" applyFont="1" applyFill="1" applyBorder="1" applyAlignment="1">
      <alignment horizontal="left" vertical="center" shrinkToFit="1"/>
    </xf>
    <xf numFmtId="0" fontId="22" fillId="25" borderId="20" xfId="0" applyFont="1" applyFill="1" applyBorder="1">
      <alignment vertical="center"/>
    </xf>
    <xf numFmtId="0" fontId="22" fillId="25" borderId="10" xfId="0" applyFont="1" applyFill="1" applyBorder="1">
      <alignment vertical="center"/>
    </xf>
    <xf numFmtId="0" fontId="22" fillId="25" borderId="19" xfId="0" applyFont="1" applyFill="1" applyBorder="1">
      <alignment vertical="center"/>
    </xf>
    <xf numFmtId="0" fontId="22" fillId="25" borderId="51" xfId="0" quotePrefix="1" applyFont="1" applyFill="1" applyBorder="1" applyAlignment="1">
      <alignment horizontal="center" vertical="center"/>
    </xf>
    <xf numFmtId="0" fontId="22" fillId="25" borderId="51" xfId="0" applyFont="1" applyFill="1" applyBorder="1" applyAlignment="1">
      <alignment horizontal="center" vertical="center"/>
    </xf>
    <xf numFmtId="0" fontId="22" fillId="25" borderId="20" xfId="0" applyFont="1" applyFill="1" applyBorder="1" applyAlignment="1">
      <alignment vertical="center" shrinkToFit="1"/>
    </xf>
    <xf numFmtId="0" fontId="22" fillId="25" borderId="10" xfId="0" applyFont="1" applyFill="1" applyBorder="1" applyAlignment="1">
      <alignment vertical="center" shrinkToFit="1"/>
    </xf>
    <xf numFmtId="0" fontId="22" fillId="25" borderId="19" xfId="0" applyFont="1" applyFill="1" applyBorder="1" applyAlignment="1">
      <alignment vertical="center" shrinkToFit="1"/>
    </xf>
    <xf numFmtId="0" fontId="22" fillId="25" borderId="17" xfId="0" applyFont="1" applyFill="1" applyBorder="1" applyAlignment="1">
      <alignment horizontal="left" vertical="center" shrinkToFit="1"/>
    </xf>
    <xf numFmtId="0" fontId="22" fillId="25" borderId="11" xfId="0" applyFont="1" applyFill="1" applyBorder="1" applyAlignment="1">
      <alignment horizontal="left" vertical="center" shrinkToFit="1"/>
    </xf>
    <xf numFmtId="0" fontId="22" fillId="25" borderId="18" xfId="0" applyFont="1" applyFill="1" applyBorder="1" applyAlignment="1">
      <alignment horizontal="left" vertical="center" shrinkToFit="1"/>
    </xf>
    <xf numFmtId="0" fontId="22" fillId="25" borderId="12" xfId="0" applyFont="1" applyFill="1" applyBorder="1">
      <alignment vertical="center"/>
    </xf>
    <xf numFmtId="0" fontId="22" fillId="25" borderId="70" xfId="0" applyFont="1" applyFill="1" applyBorder="1">
      <alignment vertical="center"/>
    </xf>
    <xf numFmtId="0" fontId="22" fillId="25" borderId="12" xfId="0" quotePrefix="1" applyFont="1" applyFill="1" applyBorder="1" applyAlignment="1">
      <alignment horizontal="center" vertical="center"/>
    </xf>
    <xf numFmtId="0" fontId="22" fillId="25" borderId="70" xfId="0" applyFont="1" applyFill="1" applyBorder="1" applyAlignment="1">
      <alignment horizontal="center" vertical="center"/>
    </xf>
    <xf numFmtId="0" fontId="22" fillId="25" borderId="14" xfId="0" applyFont="1" applyFill="1" applyBorder="1" applyAlignment="1">
      <alignment horizontal="center" vertical="center"/>
    </xf>
    <xf numFmtId="0" fontId="22" fillId="25" borderId="15" xfId="0" applyFont="1" applyFill="1" applyBorder="1">
      <alignment vertical="center"/>
    </xf>
    <xf numFmtId="0" fontId="22" fillId="25" borderId="0" xfId="0" applyFont="1" applyFill="1">
      <alignment vertical="center"/>
    </xf>
    <xf numFmtId="0" fontId="22" fillId="25" borderId="51" xfId="0" applyFont="1" applyFill="1" applyBorder="1" applyAlignment="1">
      <alignment horizontal="left" vertical="center" shrinkToFit="1"/>
    </xf>
    <xf numFmtId="0" fontId="22" fillId="25" borderId="17" xfId="0" applyFont="1" applyFill="1" applyBorder="1">
      <alignment vertical="center"/>
    </xf>
    <xf numFmtId="0" fontId="22" fillId="25" borderId="11" xfId="0" applyFont="1" applyFill="1" applyBorder="1">
      <alignment vertical="center"/>
    </xf>
    <xf numFmtId="0" fontId="22" fillId="25" borderId="16" xfId="0" applyFont="1" applyFill="1" applyBorder="1">
      <alignment vertical="center"/>
    </xf>
    <xf numFmtId="0" fontId="22" fillId="25" borderId="18" xfId="0" applyFont="1" applyFill="1" applyBorder="1">
      <alignment vertical="center"/>
    </xf>
    <xf numFmtId="0" fontId="22" fillId="25" borderId="14" xfId="0" applyFont="1" applyFill="1" applyBorder="1">
      <alignment vertical="center"/>
    </xf>
    <xf numFmtId="0" fontId="22" fillId="25" borderId="70" xfId="0" quotePrefix="1" applyFont="1" applyFill="1" applyBorder="1" applyAlignment="1">
      <alignment horizontal="center" vertical="center"/>
    </xf>
    <xf numFmtId="0" fontId="22" fillId="25" borderId="62" xfId="0" applyFont="1" applyFill="1" applyBorder="1">
      <alignment vertical="center"/>
    </xf>
    <xf numFmtId="0" fontId="22" fillId="25" borderId="15" xfId="0" quotePrefix="1" applyFont="1" applyFill="1" applyBorder="1" applyAlignment="1">
      <alignment horizontal="center" vertical="center"/>
    </xf>
    <xf numFmtId="0" fontId="22" fillId="25" borderId="16" xfId="0" applyFont="1" applyFill="1" applyBorder="1" applyAlignment="1">
      <alignment horizontal="center" vertical="center"/>
    </xf>
  </cellXfs>
  <cellStyles count="57">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ustomBuiltin="1"/>
    <cellStyle name="ハイパーリンク 2" xfId="29" xr:uid="{00000000-0005-0000-0000-00001C000000}"/>
    <cellStyle name="ハイパーリンク 3" xfId="30" xr:uid="{00000000-0005-0000-0000-00001D000000}"/>
    <cellStyle name="メモ 2" xfId="31" xr:uid="{00000000-0005-0000-0000-00001E000000}"/>
    <cellStyle name="リンク セル 2" xfId="32" xr:uid="{00000000-0005-0000-0000-00001F000000}"/>
    <cellStyle name="悪い 2" xfId="33" xr:uid="{00000000-0005-0000-0000-000020000000}"/>
    <cellStyle name="計算 2" xfId="34" xr:uid="{00000000-0005-0000-0000-000021000000}"/>
    <cellStyle name="警告文 2" xfId="35" xr:uid="{00000000-0005-0000-0000-000022000000}"/>
    <cellStyle name="桁区切り 2" xfId="36" xr:uid="{00000000-0005-0000-0000-000023000000}"/>
    <cellStyle name="桁区切り 2 2" xfId="37" xr:uid="{00000000-0005-0000-0000-000024000000}"/>
    <cellStyle name="桁区切り 3" xfId="38" xr:uid="{00000000-0005-0000-0000-000025000000}"/>
    <cellStyle name="桁区切り 4" xfId="39" xr:uid="{00000000-0005-0000-0000-000026000000}"/>
    <cellStyle name="見出し 1 2" xfId="40" xr:uid="{00000000-0005-0000-0000-000027000000}"/>
    <cellStyle name="見出し 2 2" xfId="41" xr:uid="{00000000-0005-0000-0000-000028000000}"/>
    <cellStyle name="見出し 3 2" xfId="42" xr:uid="{00000000-0005-0000-0000-000029000000}"/>
    <cellStyle name="見出し 4 2" xfId="43" xr:uid="{00000000-0005-0000-0000-00002A000000}"/>
    <cellStyle name="集計 2" xfId="44" xr:uid="{00000000-0005-0000-0000-00002B000000}"/>
    <cellStyle name="出力 2" xfId="45" xr:uid="{00000000-0005-0000-0000-00002C000000}"/>
    <cellStyle name="説明文 2" xfId="46" xr:uid="{00000000-0005-0000-0000-00002D000000}"/>
    <cellStyle name="入力 2" xfId="47" xr:uid="{00000000-0005-0000-0000-00002E000000}"/>
    <cellStyle name="標準" xfId="0" builtinId="0"/>
    <cellStyle name="標準 2" xfId="48" xr:uid="{00000000-0005-0000-0000-000030000000}"/>
    <cellStyle name="標準 2 2" xfId="49" xr:uid="{00000000-0005-0000-0000-000031000000}"/>
    <cellStyle name="標準 2 3" xfId="50" xr:uid="{00000000-0005-0000-0000-000032000000}"/>
    <cellStyle name="標準 3" xfId="51" xr:uid="{00000000-0005-0000-0000-000033000000}"/>
    <cellStyle name="標準 3 2" xfId="52" xr:uid="{00000000-0005-0000-0000-000034000000}"/>
    <cellStyle name="標準 4" xfId="53" xr:uid="{00000000-0005-0000-0000-000035000000}"/>
    <cellStyle name="標準 5" xfId="54" xr:uid="{00000000-0005-0000-0000-000036000000}"/>
    <cellStyle name="表示済みのハイパーリンク" xfId="55" builtinId="9" customBuiltin="1"/>
    <cellStyle name="良い 2" xfId="56" xr:uid="{00000000-0005-0000-0000-000038000000}"/>
  </cellStyles>
  <dxfs count="4">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
      <fill>
        <patternFill patternType="darkGray">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3" Type="http://schemas.openxmlformats.org/officeDocument/2006/relationships/hyperlink" Target="#'&#25285;&#24403;&#30331;&#37682;(&#26045;&#24037;)'!C11"/><Relationship Id="rId2" Type="http://schemas.openxmlformats.org/officeDocument/2006/relationships/hyperlink" Target="#'&#25285;&#24403;&#30331;&#37682;(&#20195;&#29702;&#35373;&#35336;&#30435;&#29702;)'!C11"/><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35.xml.rels><?xml version="1.0" encoding="UTF-8" standalone="yes"?>
<Relationships xmlns="http://schemas.openxmlformats.org/package/2006/relationships"><Relationship Id="rId1" Type="http://schemas.openxmlformats.org/officeDocument/2006/relationships/hyperlink" Target="#TOP!A1"/></Relationships>
</file>

<file path=xl/drawings/_rels/drawing36.xml.rels><?xml version="1.0" encoding="UTF-8" standalone="yes"?>
<Relationships xmlns="http://schemas.openxmlformats.org/package/2006/relationships"><Relationship Id="rId1" Type="http://schemas.openxmlformats.org/officeDocument/2006/relationships/hyperlink" Target="#TOP!A1"/></Relationships>
</file>

<file path=xl/drawings/_rels/drawing37.xml.rels><?xml version="1.0" encoding="UTF-8" standalone="yes"?>
<Relationships xmlns="http://schemas.openxmlformats.org/package/2006/relationships"><Relationship Id="rId1" Type="http://schemas.openxmlformats.org/officeDocument/2006/relationships/hyperlink" Target="#TOP!A1"/></Relationships>
</file>

<file path=xl/drawings/_rels/drawing3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TOP!A1"/></Relationships>
</file>

<file path=xl/drawings/_rels/drawing39.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40.xml.rels><?xml version="1.0" encoding="UTF-8" standalone="yes"?>
<Relationships xmlns="http://schemas.openxmlformats.org/package/2006/relationships"><Relationship Id="rId1" Type="http://schemas.openxmlformats.org/officeDocument/2006/relationships/hyperlink" Target="#TOP!A1"/></Relationships>
</file>

<file path=xl/drawings/_rels/drawing41.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3" Type="http://schemas.openxmlformats.org/officeDocument/2006/relationships/hyperlink" Target="#'&#25285;&#24403;&#30331;&#37682;(&#26045;&#24037;)'!C11"/><Relationship Id="rId2" Type="http://schemas.openxmlformats.org/officeDocument/2006/relationships/hyperlink" Target="#'&#25285;&#24403;&#30331;&#37682;(&#20195;&#29702;&#35373;&#35336;&#30435;&#29702;)'!C11"/><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50</xdr:row>
      <xdr:rowOff>180975</xdr:rowOff>
    </xdr:from>
    <xdr:to>
      <xdr:col>25</xdr:col>
      <xdr:colOff>133350</xdr:colOff>
      <xdr:row>52</xdr:row>
      <xdr:rowOff>152400</xdr:rowOff>
    </xdr:to>
    <xdr:pic>
      <xdr:nvPicPr>
        <xdr:cNvPr id="4" name="図 18">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10115550"/>
          <a:ext cx="25241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11</xdr:col>
      <xdr:colOff>0</xdr:colOff>
      <xdr:row>1</xdr:row>
      <xdr:rowOff>95250</xdr:rowOff>
    </xdr:from>
    <xdr:to>
      <xdr:col>27</xdr:col>
      <xdr:colOff>0</xdr:colOff>
      <xdr:row>6</xdr:row>
      <xdr:rowOff>85725</xdr:rowOff>
    </xdr:to>
    <xdr:pic>
      <xdr:nvPicPr>
        <xdr:cNvPr id="59547" name="図 2">
          <a:extLst>
            <a:ext uri="{FF2B5EF4-FFF2-40B4-BE49-F238E27FC236}">
              <a16:creationId xmlns:a16="http://schemas.microsoft.com/office/drawing/2014/main" id="{00000000-0008-0000-0600-00009BE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0" y="285750"/>
          <a:ext cx="30480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4" name="Text Box 18">
          <a:extLst>
            <a:ext uri="{FF2B5EF4-FFF2-40B4-BE49-F238E27FC236}">
              <a16:creationId xmlns:a16="http://schemas.microsoft.com/office/drawing/2014/main" id="{00000000-0008-0000-0F00-000004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0000000-0008-0000-1000-000003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0000000-0008-0000-1100-000003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83250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2287</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D3595FF-6CC9-4B1D-B9E8-B70C46E50CFD}"/>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xdr:col>
      <xdr:colOff>0</xdr:colOff>
      <xdr:row>4</xdr:row>
      <xdr:rowOff>47625</xdr:rowOff>
    </xdr:from>
    <xdr:to>
      <xdr:col>11</xdr:col>
      <xdr:colOff>75000</xdr:colOff>
      <xdr:row>4</xdr:row>
      <xdr:rowOff>353068</xdr:rowOff>
    </xdr:to>
    <xdr:pic>
      <xdr:nvPicPr>
        <xdr:cNvPr id="3" name="図 2">
          <a:extLst>
            <a:ext uri="{FF2B5EF4-FFF2-40B4-BE49-F238E27FC236}">
              <a16:creationId xmlns:a16="http://schemas.microsoft.com/office/drawing/2014/main" id="{6A389A74-1425-4771-95BD-64BBBB2799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238125"/>
          <a:ext cx="1980000" cy="3054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338141"/>
    <xdr:sp macro="" textlink="">
      <xdr:nvSpPr>
        <xdr:cNvPr id="2" name="Text Box 18">
          <a:extLst>
            <a:ext uri="{FF2B5EF4-FFF2-40B4-BE49-F238E27FC236}">
              <a16:creationId xmlns:a16="http://schemas.microsoft.com/office/drawing/2014/main" id="{00000000-0008-0000-1D00-000002000000}"/>
            </a:ext>
          </a:extLst>
        </xdr:cNvPr>
        <xdr:cNvSpPr txBox="1">
          <a:spLocks noChangeArrowheads="1"/>
        </xdr:cNvSpPr>
      </xdr:nvSpPr>
      <xdr:spPr bwMode="auto">
        <a:xfrm>
          <a:off x="7429498" y="885825"/>
          <a:ext cx="3312000" cy="133814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10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計画変更確認申請書（建築物）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1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39</xdr:col>
      <xdr:colOff>0</xdr:colOff>
      <xdr:row>14</xdr:row>
      <xdr:rowOff>0</xdr:rowOff>
    </xdr:from>
    <xdr:to>
      <xdr:col>46</xdr:col>
      <xdr:colOff>178500</xdr:colOff>
      <xdr:row>15</xdr:row>
      <xdr:rowOff>97500</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00000000-0008-0000-1E00-000005000000}"/>
            </a:ext>
          </a:extLst>
        </xdr:cNvPr>
        <xdr:cNvSpPr/>
      </xdr:nvSpPr>
      <xdr:spPr bwMode="auto">
        <a:xfrm>
          <a:off x="7429500" y="26670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oneCellAnchor>
    <xdr:from>
      <xdr:col>39</xdr:col>
      <xdr:colOff>0</xdr:colOff>
      <xdr:row>9</xdr:row>
      <xdr:rowOff>0</xdr:rowOff>
    </xdr:from>
    <xdr:ext cx="2592000" cy="663598"/>
    <xdr:sp macro="" textlink="">
      <xdr:nvSpPr>
        <xdr:cNvPr id="6" name="Text Box 18">
          <a:extLst>
            <a:ext uri="{FF2B5EF4-FFF2-40B4-BE49-F238E27FC236}">
              <a16:creationId xmlns:a16="http://schemas.microsoft.com/office/drawing/2014/main" id="{00000000-0008-0000-1E00-000006000000}"/>
            </a:ext>
          </a:extLst>
        </xdr:cNvPr>
        <xdr:cNvSpPr txBox="1">
          <a:spLocks noChangeArrowheads="1"/>
        </xdr:cNvSpPr>
      </xdr:nvSpPr>
      <xdr:spPr bwMode="auto">
        <a:xfrm>
          <a:off x="7429500" y="1714500"/>
          <a:ext cx="2592000" cy="663598"/>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defRPr sz="1000"/>
          </a:pPr>
          <a:r>
            <a:rPr lang="ja-JP" altLang="en-US" sz="900" b="1">
              <a:solidFill>
                <a:sysClr val="windowText" lastClr="000000"/>
              </a:solidFill>
              <a:latin typeface="ＭＳ 明朝" panose="02020609040205080304" pitchFamily="17" charset="-128"/>
              <a:ea typeface="ＭＳ 明朝" panose="02020609040205080304" pitchFamily="17" charset="-128"/>
            </a:rPr>
            <a:t>確認申請時のデータを使用しております。</a:t>
          </a:r>
          <a:endParaRPr lang="en-US" altLang="ja-JP" sz="900" b="1">
            <a:solidFill>
              <a:sysClr val="windowText" lastClr="000000"/>
            </a:solidFill>
            <a:latin typeface="ＭＳ 明朝" panose="02020609040205080304" pitchFamily="17" charset="-128"/>
            <a:ea typeface="ＭＳ 明朝" panose="02020609040205080304" pitchFamily="17" charset="-128"/>
          </a:endParaRPr>
        </a:p>
        <a:p>
          <a:pPr algn="l" rtl="0">
            <a:defRPr sz="1000"/>
          </a:pPr>
          <a:r>
            <a:rPr lang="ja-JP" altLang="en-US" sz="900" b="1">
              <a:solidFill>
                <a:sysClr val="windowText" lastClr="000000"/>
              </a:solidFill>
              <a:latin typeface="ＭＳ 明朝" panose="02020609040205080304" pitchFamily="17" charset="-128"/>
              <a:ea typeface="ＭＳ 明朝" panose="02020609040205080304" pitchFamily="17" charset="-128"/>
            </a:rPr>
            <a:t>変更箇所のみご記入ください。</a:t>
          </a:r>
        </a:p>
      </xdr:txBody>
    </xdr:sp>
    <xdr:clientData/>
  </xdr:oneCellAnchor>
  <xdr:twoCellAnchor editAs="oneCell">
    <xdr:from>
      <xdr:col>39</xdr:col>
      <xdr:colOff>0</xdr:colOff>
      <xdr:row>23</xdr:row>
      <xdr:rowOff>0</xdr:rowOff>
    </xdr:from>
    <xdr:to>
      <xdr:col>46</xdr:col>
      <xdr:colOff>178500</xdr:colOff>
      <xdr:row>24</xdr:row>
      <xdr:rowOff>97500</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00000000-0008-0000-1E00-000009000000}"/>
            </a:ext>
          </a:extLst>
        </xdr:cNvPr>
        <xdr:cNvSpPr/>
      </xdr:nvSpPr>
      <xdr:spPr bwMode="auto">
        <a:xfrm>
          <a:off x="7429500" y="43815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126</xdr:row>
      <xdr:rowOff>0</xdr:rowOff>
    </xdr:from>
    <xdr:to>
      <xdr:col>46</xdr:col>
      <xdr:colOff>178500</xdr:colOff>
      <xdr:row>127</xdr:row>
      <xdr:rowOff>97500</xdr:rowOff>
    </xdr:to>
    <xdr:sp macro="" textlink="">
      <xdr:nvSpPr>
        <xdr:cNvPr id="10" name="正方形/長方形 9">
          <a:hlinkClick xmlns:r="http://schemas.openxmlformats.org/officeDocument/2006/relationships" r:id="rId2"/>
          <a:extLst>
            <a:ext uri="{FF2B5EF4-FFF2-40B4-BE49-F238E27FC236}">
              <a16:creationId xmlns:a16="http://schemas.microsoft.com/office/drawing/2014/main" id="{00000000-0008-0000-1E00-00000A000000}"/>
            </a:ext>
          </a:extLst>
        </xdr:cNvPr>
        <xdr:cNvSpPr/>
      </xdr:nvSpPr>
      <xdr:spPr bwMode="auto">
        <a:xfrm>
          <a:off x="7429500" y="23402925"/>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162</xdr:row>
      <xdr:rowOff>0</xdr:rowOff>
    </xdr:from>
    <xdr:to>
      <xdr:col>46</xdr:col>
      <xdr:colOff>178500</xdr:colOff>
      <xdr:row>163</xdr:row>
      <xdr:rowOff>97500</xdr:rowOff>
    </xdr:to>
    <xdr:sp macro="" textlink="">
      <xdr:nvSpPr>
        <xdr:cNvPr id="12" name="正方形/長方形 11">
          <a:hlinkClick xmlns:r="http://schemas.openxmlformats.org/officeDocument/2006/relationships" r:id="rId3"/>
          <a:extLst>
            <a:ext uri="{FF2B5EF4-FFF2-40B4-BE49-F238E27FC236}">
              <a16:creationId xmlns:a16="http://schemas.microsoft.com/office/drawing/2014/main" id="{00000000-0008-0000-1E00-00000C000000}"/>
            </a:ext>
          </a:extLst>
        </xdr:cNvPr>
        <xdr:cNvSpPr/>
      </xdr:nvSpPr>
      <xdr:spPr bwMode="auto">
        <a:xfrm>
          <a:off x="7429500" y="29994225"/>
          <a:ext cx="1512000" cy="288000"/>
        </a:xfrm>
        <a:prstGeom prst="rect">
          <a:avLst/>
        </a:prstGeom>
        <a:solidFill>
          <a:schemeClr val="tx1">
            <a:lumMod val="85000"/>
            <a:lumOff val="1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39</xdr:col>
      <xdr:colOff>0</xdr:colOff>
      <xdr:row>8</xdr:row>
      <xdr:rowOff>0</xdr:rowOff>
    </xdr:from>
    <xdr:ext cx="2295525" cy="813639"/>
    <xdr:sp macro="" textlink="">
      <xdr:nvSpPr>
        <xdr:cNvPr id="3" name="Text Box 18">
          <a:extLst>
            <a:ext uri="{FF2B5EF4-FFF2-40B4-BE49-F238E27FC236}">
              <a16:creationId xmlns:a16="http://schemas.microsoft.com/office/drawing/2014/main" id="{00000000-0008-0000-2100-000003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2100-000005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oneCellAnchor>
    <xdr:from>
      <xdr:col>39</xdr:col>
      <xdr:colOff>0</xdr:colOff>
      <xdr:row>8</xdr:row>
      <xdr:rowOff>0</xdr:rowOff>
    </xdr:from>
    <xdr:ext cx="2295525" cy="813639"/>
    <xdr:sp macro="" textlink="">
      <xdr:nvSpPr>
        <xdr:cNvPr id="6" name="Text Box 18">
          <a:extLst>
            <a:ext uri="{FF2B5EF4-FFF2-40B4-BE49-F238E27FC236}">
              <a16:creationId xmlns:a16="http://schemas.microsoft.com/office/drawing/2014/main" id="{00000000-0008-0000-2100-000006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2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1512000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3810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3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00000000-0008-0000-2400-00000200000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4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C732AE7C-C793-4EDD-9842-C55F7900C394}"/>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23</xdr:col>
      <xdr:colOff>2287</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521AE8D-76F9-4BE7-AF2E-7EF3B429F3B9}"/>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xdr:col>
      <xdr:colOff>0</xdr:colOff>
      <xdr:row>4</xdr:row>
      <xdr:rowOff>47625</xdr:rowOff>
    </xdr:from>
    <xdr:to>
      <xdr:col>11</xdr:col>
      <xdr:colOff>75000</xdr:colOff>
      <xdr:row>4</xdr:row>
      <xdr:rowOff>353068</xdr:rowOff>
    </xdr:to>
    <xdr:pic>
      <xdr:nvPicPr>
        <xdr:cNvPr id="3" name="図 2">
          <a:extLst>
            <a:ext uri="{FF2B5EF4-FFF2-40B4-BE49-F238E27FC236}">
              <a16:creationId xmlns:a16="http://schemas.microsoft.com/office/drawing/2014/main" id="{4D1C8ACD-3006-4A0C-A40F-684620AE79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238125"/>
          <a:ext cx="1980000" cy="30544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2C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1512000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bwMode="auto">
        <a:xfrm>
          <a:off x="3810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3177006-9128-4480-A523-A77736BC5237}"/>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54F54232-BAA2-42F2-8C2F-94EFA9BC3DD3}"/>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15</xdr:col>
      <xdr:colOff>0</xdr:colOff>
      <xdr:row>0</xdr:row>
      <xdr:rowOff>0</xdr:rowOff>
    </xdr:from>
    <xdr:to>
      <xdr:col>22</xdr:col>
      <xdr:colOff>178500</xdr:colOff>
      <xdr:row>1</xdr:row>
      <xdr:rowOff>97500</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32314C24-BDAE-4331-8DEF-79D09C17CAF3}"/>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00000000-0008-0000-0A00-000002000000}"/>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15</xdr:col>
      <xdr:colOff>0</xdr:colOff>
      <xdr:row>0</xdr:row>
      <xdr:rowOff>0</xdr:rowOff>
    </xdr:from>
    <xdr:to>
      <xdr:col>22</xdr:col>
      <xdr:colOff>178500</xdr:colOff>
      <xdr:row>1</xdr:row>
      <xdr:rowOff>97500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twoCellAnchor editAs="oneCell">
    <xdr:from>
      <xdr:col>39</xdr:col>
      <xdr:colOff>0</xdr:colOff>
      <xdr:row>23</xdr:row>
      <xdr:rowOff>0</xdr:rowOff>
    </xdr:from>
    <xdr:to>
      <xdr:col>46</xdr:col>
      <xdr:colOff>178500</xdr:colOff>
      <xdr:row>24</xdr:row>
      <xdr:rowOff>97500</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bwMode="auto">
        <a:xfrm>
          <a:off x="7429500" y="43815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14</xdr:row>
      <xdr:rowOff>0</xdr:rowOff>
    </xdr:from>
    <xdr:to>
      <xdr:col>46</xdr:col>
      <xdr:colOff>178500</xdr:colOff>
      <xdr:row>15</xdr:row>
      <xdr:rowOff>97500</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00000000-0008-0000-0B00-000006000000}"/>
            </a:ext>
          </a:extLst>
        </xdr:cNvPr>
        <xdr:cNvSpPr/>
      </xdr:nvSpPr>
      <xdr:spPr bwMode="auto">
        <a:xfrm>
          <a:off x="7429500" y="2667000"/>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126</xdr:row>
      <xdr:rowOff>0</xdr:rowOff>
    </xdr:from>
    <xdr:to>
      <xdr:col>46</xdr:col>
      <xdr:colOff>178500</xdr:colOff>
      <xdr:row>127</xdr:row>
      <xdr:rowOff>97500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00000000-0008-0000-0B00-000007000000}"/>
            </a:ext>
          </a:extLst>
        </xdr:cNvPr>
        <xdr:cNvSpPr/>
      </xdr:nvSpPr>
      <xdr:spPr bwMode="auto">
        <a:xfrm>
          <a:off x="7429500" y="23402925"/>
          <a:ext cx="1512000" cy="288000"/>
        </a:xfrm>
        <a:prstGeom prst="rect">
          <a:avLst/>
        </a:prstGeom>
        <a:solidFill>
          <a:schemeClr val="accent5">
            <a:lumMod val="7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twoCellAnchor editAs="oneCell">
    <xdr:from>
      <xdr:col>39</xdr:col>
      <xdr:colOff>0</xdr:colOff>
      <xdr:row>162</xdr:row>
      <xdr:rowOff>0</xdr:rowOff>
    </xdr:from>
    <xdr:to>
      <xdr:col>46</xdr:col>
      <xdr:colOff>178500</xdr:colOff>
      <xdr:row>163</xdr:row>
      <xdr:rowOff>97500</xdr:rowOff>
    </xdr:to>
    <xdr:sp macro="" textlink="">
      <xdr:nvSpPr>
        <xdr:cNvPr id="8" name="正方形/長方形 7">
          <a:hlinkClick xmlns:r="http://schemas.openxmlformats.org/officeDocument/2006/relationships" r:id="rId3"/>
          <a:extLst>
            <a:ext uri="{FF2B5EF4-FFF2-40B4-BE49-F238E27FC236}">
              <a16:creationId xmlns:a16="http://schemas.microsoft.com/office/drawing/2014/main" id="{00000000-0008-0000-0B00-000008000000}"/>
            </a:ext>
          </a:extLst>
        </xdr:cNvPr>
        <xdr:cNvSpPr/>
      </xdr:nvSpPr>
      <xdr:spPr bwMode="auto">
        <a:xfrm>
          <a:off x="7429500" y="29994225"/>
          <a:ext cx="1512000" cy="288000"/>
        </a:xfrm>
        <a:prstGeom prst="rect">
          <a:avLst/>
        </a:prstGeom>
        <a:solidFill>
          <a:schemeClr val="tx1">
            <a:lumMod val="85000"/>
            <a:lumOff val="15000"/>
            <a:alpha val="90000"/>
          </a:scheme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ja-JP" altLang="en-US" sz="1200" b="1">
              <a:solidFill>
                <a:schemeClr val="bg1"/>
              </a:solidFill>
              <a:latin typeface="ＭＳ 明朝" panose="02020609040205080304" pitchFamily="17" charset="-128"/>
              <a:ea typeface="ＭＳ 明朝" panose="02020609040205080304" pitchFamily="17" charset="-128"/>
            </a:rPr>
            <a:t>担当登録画面へ</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22</xdr:col>
      <xdr:colOff>178500</xdr:colOff>
      <xdr:row>1</xdr:row>
      <xdr:rowOff>97500</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2857500" y="0"/>
          <a:ext cx="1512000" cy="288000"/>
        </a:xfrm>
        <a:prstGeom prst="rect">
          <a:avLst/>
        </a:prstGeom>
        <a:solidFill>
          <a:srgbClr val="FF0000">
            <a:alpha val="90000"/>
          </a:srgbClr>
        </a:solidFill>
        <a:ln w="9525" cap="flat" cmpd="sng" algn="ctr">
          <a:noFill/>
          <a:prstDash val="solid"/>
          <a:round/>
          <a:headEnd type="none" w="med" len="med"/>
          <a:tailEnd type="none" w="med" len="med"/>
        </a:ln>
        <a:effectLst>
          <a:outerShdw blurRad="25400" dist="38100" dir="5400000" algn="t" rotWithShape="0">
            <a:prstClr val="black">
              <a:alpha val="35000"/>
            </a:prstClr>
          </a:outerShdw>
        </a:effectLst>
        <a:extLst>
          <a:ext uri="{53640926-AAD7-44D8-BBD7-CCE9431645EC}">
            <a14:shadowObscured xmlns:a14="http://schemas.microsoft.com/office/drawing/2010/main" val="1"/>
          </a:ext>
        </a:extLst>
      </xdr:spPr>
      <xdr:txBody>
        <a:bodyPr vertOverflow="clip" horzOverflow="clip" wrap="none" lIns="18288" tIns="0" rIns="0" bIns="0" rtlCol="0" anchor="ctr" anchorCtr="1" upright="1">
          <a:noAutofit/>
        </a:bodyPr>
        <a:lstStyle/>
        <a:p>
          <a:pPr algn="ctr"/>
          <a:r>
            <a:rPr kumimoji="1" lang="en-US" altLang="ja-JP" sz="1200" b="1">
              <a:solidFill>
                <a:schemeClr val="bg1"/>
              </a:solidFill>
              <a:latin typeface="ＭＳ 明朝" panose="02020609040205080304" pitchFamily="17" charset="-128"/>
              <a:ea typeface="ＭＳ 明朝" panose="02020609040205080304" pitchFamily="17" charset="-128"/>
            </a:rPr>
            <a:t>TOP</a:t>
          </a:r>
          <a:r>
            <a:rPr kumimoji="1" lang="ja-JP" altLang="en-US" sz="1200" b="1">
              <a:solidFill>
                <a:schemeClr val="bg1"/>
              </a:solidFill>
              <a:latin typeface="ＭＳ 明朝" panose="02020609040205080304" pitchFamily="17" charset="-128"/>
              <a:ea typeface="ＭＳ 明朝" panose="02020609040205080304" pitchFamily="17" charset="-128"/>
            </a:rPr>
            <a:t>画面へ</a:t>
          </a:r>
        </a:p>
      </xdr:txBody>
    </xdr:sp>
    <xdr:clientData/>
  </xdr:twoCellAnchor>
  <xdr:oneCellAnchor>
    <xdr:from>
      <xdr:col>39</xdr:col>
      <xdr:colOff>0</xdr:colOff>
      <xdr:row>8</xdr:row>
      <xdr:rowOff>0</xdr:rowOff>
    </xdr:from>
    <xdr:ext cx="2295525" cy="813639"/>
    <xdr:sp macro="" textlink="">
      <xdr:nvSpPr>
        <xdr:cNvPr id="4" name="Text Box 18">
          <a:extLst>
            <a:ext uri="{FF2B5EF4-FFF2-40B4-BE49-F238E27FC236}">
              <a16:creationId xmlns:a16="http://schemas.microsoft.com/office/drawing/2014/main" id="{00000000-0008-0000-0E00-000004000000}"/>
            </a:ext>
          </a:extLst>
        </xdr:cNvPr>
        <xdr:cNvSpPr txBox="1">
          <a:spLocks noChangeArrowheads="1"/>
        </xdr:cNvSpPr>
      </xdr:nvSpPr>
      <xdr:spPr bwMode="auto">
        <a:xfrm>
          <a:off x="7429500" y="1524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a:t>
          </a:r>
          <a:r>
            <a:rPr lang="ja-JP" altLang="ja-JP" sz="900" b="1" i="0" baseline="0">
              <a:effectLst/>
              <a:latin typeface="ＭＳ 明朝" panose="02020609040205080304" pitchFamily="17" charset="-128"/>
              <a:ea typeface="ＭＳ 明朝" panose="02020609040205080304" pitchFamily="17" charset="-128"/>
              <a:cs typeface="+mn-cs"/>
            </a:rPr>
            <a:t>が</a:t>
          </a:r>
          <a:r>
            <a:rPr lang="ja-JP" altLang="en-US" sz="900" b="1" i="0" baseline="0">
              <a:effectLst/>
              <a:latin typeface="ＭＳ 明朝" panose="02020609040205080304" pitchFamily="17" charset="-128"/>
              <a:ea typeface="ＭＳ 明朝" panose="02020609040205080304" pitchFamily="17" charset="-128"/>
              <a:cs typeface="+mn-cs"/>
            </a:rPr>
            <a:t>足りない</a:t>
          </a:r>
          <a:r>
            <a:rPr lang="ja-JP" altLang="ja-JP" sz="900" b="1" i="0" baseline="0">
              <a:effectLst/>
              <a:latin typeface="ＭＳ 明朝" panose="02020609040205080304" pitchFamily="17" charset="-128"/>
              <a:ea typeface="ＭＳ 明朝" panose="02020609040205080304" pitchFamily="17" charset="-128"/>
              <a:cs typeface="+mn-cs"/>
            </a:rPr>
            <a:t>場合は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23.bin"/><Relationship Id="rId4" Type="http://schemas.openxmlformats.org/officeDocument/2006/relationships/comments" Target="../comments5.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8.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3.xml"/><Relationship Id="rId1" Type="http://schemas.openxmlformats.org/officeDocument/2006/relationships/printerSettings" Target="../printerSettings/printerSettings29.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5.xml"/><Relationship Id="rId1" Type="http://schemas.openxmlformats.org/officeDocument/2006/relationships/printerSettings" Target="../printerSettings/printerSettings31.bin"/><Relationship Id="rId4" Type="http://schemas.openxmlformats.org/officeDocument/2006/relationships/comments" Target="../comments8.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8.xml"/><Relationship Id="rId1" Type="http://schemas.openxmlformats.org/officeDocument/2006/relationships/printerSettings" Target="../printerSettings/printerSettings34.bin"/><Relationship Id="rId4" Type="http://schemas.openxmlformats.org/officeDocument/2006/relationships/comments" Target="../comments9.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0.xml"/><Relationship Id="rId1" Type="http://schemas.openxmlformats.org/officeDocument/2006/relationships/printerSettings" Target="../printerSettings/printerSettings36.bin"/><Relationship Id="rId4" Type="http://schemas.openxmlformats.org/officeDocument/2006/relationships/comments" Target="../comments10.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6.xml"/><Relationship Id="rId1" Type="http://schemas.openxmlformats.org/officeDocument/2006/relationships/printerSettings" Target="../printerSettings/printerSettings42.bin"/><Relationship Id="rId4" Type="http://schemas.openxmlformats.org/officeDocument/2006/relationships/comments" Target="../comments1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7.xml"/><Relationship Id="rId1" Type="http://schemas.openxmlformats.org/officeDocument/2006/relationships/printerSettings" Target="../printerSettings/printerSettings43.bin"/><Relationship Id="rId4" Type="http://schemas.openxmlformats.org/officeDocument/2006/relationships/comments" Target="../comments12.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8.xml"/><Relationship Id="rId1" Type="http://schemas.openxmlformats.org/officeDocument/2006/relationships/printerSettings" Target="../printerSettings/printerSettings44.bin"/><Relationship Id="rId4" Type="http://schemas.openxmlformats.org/officeDocument/2006/relationships/comments" Target="../comments1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
  <sheetViews>
    <sheetView workbookViewId="0"/>
  </sheetViews>
  <sheetFormatPr defaultColWidth="2.5" defaultRowHeight="15" customHeight="1" x14ac:dyDescent="0.15"/>
  <cols>
    <col min="1" max="73" width="2.5" style="1" customWidth="1"/>
    <col min="74" max="16384" width="2.5" style="2"/>
  </cols>
  <sheetData/>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249977111117893"/>
  </sheetPr>
  <dimension ref="A4:BR30"/>
  <sheetViews>
    <sheetView workbookViewId="0">
      <selection activeCell="C11" sqref="C11"/>
    </sheetView>
  </sheetViews>
  <sheetFormatPr defaultColWidth="2.5" defaultRowHeight="15" customHeight="1" x14ac:dyDescent="0.15"/>
  <cols>
    <col min="1" max="2" width="2.5" style="1" customWidth="1"/>
    <col min="3" max="3" width="20.625" style="4" customWidth="1"/>
    <col min="4" max="6" width="10.625" style="4" customWidth="1"/>
    <col min="7" max="7" width="2.5" style="1" customWidth="1"/>
    <col min="8" max="8" width="30.625" style="4" customWidth="1"/>
    <col min="9" max="9" width="10.625" style="4" customWidth="1"/>
    <col min="10" max="10" width="35.625" style="4" customWidth="1"/>
    <col min="11" max="11" width="13.125" style="4" customWidth="1"/>
    <col min="12" max="70" width="2.5" style="1" customWidth="1"/>
    <col min="71" max="16384" width="2.5" style="2"/>
  </cols>
  <sheetData>
    <row r="4" spans="2:11" ht="15" customHeight="1" x14ac:dyDescent="0.15">
      <c r="C4" s="73" t="s">
        <v>1495</v>
      </c>
    </row>
    <row r="5" spans="2:11" ht="15" customHeight="1" x14ac:dyDescent="0.15">
      <c r="C5" s="95" t="s">
        <v>1541</v>
      </c>
    </row>
    <row r="7" spans="2:11" ht="15" customHeight="1" x14ac:dyDescent="0.15">
      <c r="B7" s="76"/>
      <c r="C7" s="75" t="s">
        <v>1417</v>
      </c>
      <c r="D7" s="75" t="s">
        <v>1419</v>
      </c>
      <c r="E7" s="75" t="s">
        <v>1435</v>
      </c>
      <c r="F7" s="75" t="s">
        <v>1420</v>
      </c>
      <c r="G7" s="76"/>
      <c r="H7" s="75" t="s">
        <v>1421</v>
      </c>
      <c r="I7" s="75" t="s">
        <v>1425</v>
      </c>
      <c r="J7" s="75" t="s">
        <v>1426</v>
      </c>
      <c r="K7" s="75" t="s">
        <v>1427</v>
      </c>
    </row>
    <row r="8" spans="2:11" ht="15" customHeight="1" x14ac:dyDescent="0.15">
      <c r="B8" s="77"/>
      <c r="C8" s="74"/>
      <c r="D8" s="74"/>
      <c r="E8" s="74"/>
      <c r="F8" s="74"/>
      <c r="G8" s="77"/>
      <c r="H8" s="74"/>
      <c r="I8" s="74"/>
      <c r="J8" s="74"/>
      <c r="K8" s="74"/>
    </row>
    <row r="9" spans="2:11" ht="15" customHeight="1" x14ac:dyDescent="0.15">
      <c r="C9" s="79" t="s">
        <v>1428</v>
      </c>
      <c r="D9" s="79" t="s">
        <v>27</v>
      </c>
      <c r="E9" s="79" t="s">
        <v>1436</v>
      </c>
      <c r="F9" s="80" t="s">
        <v>1433</v>
      </c>
      <c r="G9" s="78"/>
      <c r="H9" s="79" t="s">
        <v>1429</v>
      </c>
      <c r="I9" s="80" t="s">
        <v>1432</v>
      </c>
      <c r="J9" s="79" t="s">
        <v>1430</v>
      </c>
      <c r="K9" s="80" t="s">
        <v>1431</v>
      </c>
    </row>
    <row r="10" spans="2:11" ht="15" customHeight="1" x14ac:dyDescent="0.15">
      <c r="B10" s="76"/>
      <c r="C10" s="83"/>
      <c r="D10" s="83"/>
      <c r="E10" s="83"/>
      <c r="F10" s="83"/>
      <c r="G10" s="84"/>
      <c r="H10" s="85"/>
      <c r="I10" s="86"/>
      <c r="J10" s="85"/>
      <c r="K10" s="86"/>
    </row>
    <row r="11" spans="2:11" ht="15" customHeight="1" x14ac:dyDescent="0.15">
      <c r="B11" s="1">
        <v>1</v>
      </c>
      <c r="C11" s="81"/>
      <c r="D11" s="81"/>
      <c r="E11" s="81"/>
      <c r="F11" s="82"/>
      <c r="G11" s="77"/>
      <c r="H11" s="81"/>
      <c r="I11" s="82"/>
      <c r="J11" s="81"/>
      <c r="K11" s="82"/>
    </row>
    <row r="12" spans="2:11" ht="15" customHeight="1" x14ac:dyDescent="0.15">
      <c r="B12" s="1">
        <v>2</v>
      </c>
      <c r="C12" s="81"/>
      <c r="D12" s="81"/>
      <c r="E12" s="81"/>
      <c r="F12" s="82"/>
      <c r="G12" s="77"/>
      <c r="H12" s="81"/>
      <c r="I12" s="82"/>
      <c r="J12" s="81"/>
      <c r="K12" s="82"/>
    </row>
    <row r="13" spans="2:11" ht="15" customHeight="1" x14ac:dyDescent="0.15">
      <c r="B13" s="1">
        <v>3</v>
      </c>
      <c r="C13" s="81"/>
      <c r="D13" s="81"/>
      <c r="E13" s="81"/>
      <c r="F13" s="82"/>
      <c r="G13" s="77"/>
      <c r="H13" s="81"/>
      <c r="I13" s="82"/>
      <c r="J13" s="81"/>
      <c r="K13" s="82"/>
    </row>
    <row r="14" spans="2:11" ht="15" customHeight="1" x14ac:dyDescent="0.15">
      <c r="B14" s="1">
        <v>4</v>
      </c>
      <c r="C14" s="81"/>
      <c r="D14" s="81"/>
      <c r="E14" s="81"/>
      <c r="F14" s="82"/>
      <c r="G14" s="77"/>
      <c r="H14" s="81"/>
      <c r="I14" s="82"/>
      <c r="J14" s="81"/>
      <c r="K14" s="82"/>
    </row>
    <row r="15" spans="2:11" ht="15" customHeight="1" x14ac:dyDescent="0.15">
      <c r="B15" s="1">
        <v>5</v>
      </c>
      <c r="C15" s="81"/>
      <c r="D15" s="81"/>
      <c r="E15" s="81"/>
      <c r="F15" s="82"/>
      <c r="G15" s="77"/>
      <c r="H15" s="81"/>
      <c r="I15" s="82"/>
      <c r="J15" s="81"/>
      <c r="K15" s="82"/>
    </row>
    <row r="16" spans="2:11" ht="15" customHeight="1" x14ac:dyDescent="0.15">
      <c r="B16" s="1">
        <v>6</v>
      </c>
      <c r="C16" s="81"/>
      <c r="D16" s="81"/>
      <c r="E16" s="81"/>
      <c r="F16" s="82"/>
      <c r="G16" s="77"/>
      <c r="H16" s="81"/>
      <c r="I16" s="82"/>
      <c r="J16" s="81"/>
      <c r="K16" s="82"/>
    </row>
    <row r="17" spans="2:11" ht="15" customHeight="1" x14ac:dyDescent="0.15">
      <c r="B17" s="1">
        <v>7</v>
      </c>
      <c r="C17" s="81"/>
      <c r="D17" s="81"/>
      <c r="E17" s="81"/>
      <c r="F17" s="82"/>
      <c r="G17" s="77"/>
      <c r="H17" s="81"/>
      <c r="I17" s="82"/>
      <c r="J17" s="81"/>
      <c r="K17" s="82"/>
    </row>
    <row r="18" spans="2:11" ht="15" customHeight="1" x14ac:dyDescent="0.15">
      <c r="B18" s="1">
        <v>8</v>
      </c>
      <c r="C18" s="81"/>
      <c r="D18" s="81"/>
      <c r="E18" s="81"/>
      <c r="F18" s="82"/>
      <c r="G18" s="77"/>
      <c r="H18" s="81"/>
      <c r="I18" s="82"/>
      <c r="J18" s="81"/>
      <c r="K18" s="82"/>
    </row>
    <row r="19" spans="2:11" ht="15" customHeight="1" x14ac:dyDescent="0.15">
      <c r="B19" s="1">
        <v>9</v>
      </c>
      <c r="C19" s="81"/>
      <c r="D19" s="81"/>
      <c r="E19" s="81"/>
      <c r="F19" s="82"/>
      <c r="G19" s="77"/>
      <c r="H19" s="81"/>
      <c r="I19" s="82"/>
      <c r="J19" s="81"/>
      <c r="K19" s="82"/>
    </row>
    <row r="20" spans="2:11" ht="15" customHeight="1" x14ac:dyDescent="0.15">
      <c r="B20" s="1">
        <v>10</v>
      </c>
      <c r="C20" s="81"/>
      <c r="D20" s="81"/>
      <c r="E20" s="81"/>
      <c r="F20" s="82"/>
      <c r="G20" s="77"/>
      <c r="H20" s="81"/>
      <c r="I20" s="82"/>
      <c r="J20" s="81"/>
      <c r="K20" s="82"/>
    </row>
    <row r="21" spans="2:11" ht="15" customHeight="1" x14ac:dyDescent="0.15">
      <c r="B21" s="1">
        <v>11</v>
      </c>
      <c r="C21" s="81"/>
      <c r="D21" s="81"/>
      <c r="E21" s="81"/>
      <c r="F21" s="82"/>
      <c r="G21" s="77"/>
      <c r="H21" s="81"/>
      <c r="I21" s="82"/>
      <c r="J21" s="81"/>
      <c r="K21" s="82"/>
    </row>
    <row r="22" spans="2:11" ht="15" customHeight="1" x14ac:dyDescent="0.15">
      <c r="B22" s="1">
        <v>12</v>
      </c>
      <c r="C22" s="81"/>
      <c r="D22" s="81"/>
      <c r="E22" s="81"/>
      <c r="F22" s="82"/>
      <c r="G22" s="77"/>
      <c r="H22" s="81"/>
      <c r="I22" s="82"/>
      <c r="J22" s="81"/>
      <c r="K22" s="82"/>
    </row>
    <row r="23" spans="2:11" ht="15" customHeight="1" x14ac:dyDescent="0.15">
      <c r="B23" s="1">
        <v>13</v>
      </c>
      <c r="C23" s="81"/>
      <c r="D23" s="81"/>
      <c r="E23" s="81"/>
      <c r="F23" s="82"/>
      <c r="G23" s="77"/>
      <c r="H23" s="81"/>
      <c r="I23" s="82"/>
      <c r="J23" s="81"/>
      <c r="K23" s="82"/>
    </row>
    <row r="24" spans="2:11" ht="15" customHeight="1" x14ac:dyDescent="0.15">
      <c r="B24" s="1">
        <v>14</v>
      </c>
      <c r="C24" s="81"/>
      <c r="D24" s="81"/>
      <c r="E24" s="81"/>
      <c r="F24" s="82"/>
      <c r="G24" s="77"/>
      <c r="H24" s="81"/>
      <c r="I24" s="82"/>
      <c r="J24" s="81"/>
      <c r="K24" s="82"/>
    </row>
    <row r="25" spans="2:11" ht="15" customHeight="1" x14ac:dyDescent="0.15">
      <c r="B25" s="1">
        <v>15</v>
      </c>
      <c r="C25" s="81"/>
      <c r="D25" s="81"/>
      <c r="E25" s="81"/>
      <c r="F25" s="82"/>
      <c r="G25" s="77"/>
      <c r="H25" s="81"/>
      <c r="I25" s="82"/>
      <c r="J25" s="81"/>
      <c r="K25" s="82"/>
    </row>
    <row r="26" spans="2:11" ht="15" customHeight="1" x14ac:dyDescent="0.15">
      <c r="B26" s="1">
        <v>16</v>
      </c>
      <c r="C26" s="81"/>
      <c r="D26" s="81"/>
      <c r="E26" s="81"/>
      <c r="F26" s="82"/>
      <c r="G26" s="77"/>
      <c r="H26" s="81"/>
      <c r="I26" s="82"/>
      <c r="J26" s="81"/>
      <c r="K26" s="82"/>
    </row>
    <row r="27" spans="2:11" ht="15" customHeight="1" x14ac:dyDescent="0.15">
      <c r="B27" s="1">
        <v>17</v>
      </c>
      <c r="C27" s="81"/>
      <c r="D27" s="81"/>
      <c r="E27" s="81"/>
      <c r="F27" s="82"/>
      <c r="G27" s="77"/>
      <c r="H27" s="81"/>
      <c r="I27" s="82"/>
      <c r="J27" s="81"/>
      <c r="K27" s="82"/>
    </row>
    <row r="28" spans="2:11" ht="15" customHeight="1" x14ac:dyDescent="0.15">
      <c r="B28" s="1">
        <v>18</v>
      </c>
      <c r="C28" s="81"/>
      <c r="D28" s="81"/>
      <c r="E28" s="81"/>
      <c r="F28" s="82"/>
      <c r="G28" s="77"/>
      <c r="H28" s="81"/>
      <c r="I28" s="82"/>
      <c r="J28" s="81"/>
      <c r="K28" s="82"/>
    </row>
    <row r="29" spans="2:11" ht="15" customHeight="1" x14ac:dyDescent="0.15">
      <c r="B29" s="1">
        <v>19</v>
      </c>
      <c r="C29" s="81"/>
      <c r="D29" s="81"/>
      <c r="E29" s="81"/>
      <c r="F29" s="82"/>
      <c r="G29" s="77"/>
      <c r="H29" s="81"/>
      <c r="I29" s="82"/>
      <c r="J29" s="81"/>
      <c r="K29" s="82"/>
    </row>
    <row r="30" spans="2:11" ht="15" customHeight="1" x14ac:dyDescent="0.15">
      <c r="B30" s="1">
        <v>20</v>
      </c>
      <c r="C30" s="81"/>
      <c r="D30" s="81"/>
      <c r="E30" s="81"/>
      <c r="F30" s="82"/>
      <c r="G30" s="77"/>
      <c r="H30" s="81"/>
      <c r="I30" s="82"/>
      <c r="J30" s="81"/>
      <c r="K30" s="82"/>
    </row>
  </sheetData>
  <phoneticPr fontId="26"/>
  <dataValidations count="1">
    <dataValidation type="list" allowBlank="1" showInputMessage="1" prompt="選択" sqref="D11:D30 D9" xr:uid="{00000000-0002-0000-0900-000000000000}">
      <formula1>登録</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4:BU44"/>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0</v>
      </c>
    </row>
    <row r="7" spans="2:37" ht="39.950000000000003" customHeight="1" x14ac:dyDescent="0.15">
      <c r="B7" s="286" t="s">
        <v>1</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row>
    <row r="8" spans="2:37" ht="1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10" spans="2:37" ht="15" customHeight="1" x14ac:dyDescent="0.15">
      <c r="B10" s="289" t="s">
        <v>2</v>
      </c>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row>
    <row r="11" spans="2:37" ht="15" customHeight="1" x14ac:dyDescent="0.1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row>
    <row r="13" spans="2:37" ht="39.950000000000003" customHeight="1" x14ac:dyDescent="0.15">
      <c r="B13" s="287" t="s">
        <v>3</v>
      </c>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row>
    <row r="14" spans="2:37" ht="15" customHeight="1" x14ac:dyDescent="0.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2:37" ht="15" customHeight="1" x14ac:dyDescent="0.1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8" spans="3:37" ht="24.95" customHeight="1" x14ac:dyDescent="0.15">
      <c r="C18" s="6" t="s">
        <v>4</v>
      </c>
    </row>
    <row r="19" spans="3:37" ht="24.95" customHeight="1" x14ac:dyDescent="0.15">
      <c r="C19" s="6" t="s">
        <v>5</v>
      </c>
    </row>
    <row r="21" spans="3:37" ht="24.95" customHeight="1" x14ac:dyDescent="0.15">
      <c r="AA21" s="233" t="s">
        <v>1717</v>
      </c>
      <c r="AB21" s="233"/>
      <c r="AC21" s="288"/>
      <c r="AD21" s="288"/>
      <c r="AE21" s="9" t="s">
        <v>6</v>
      </c>
      <c r="AF21" s="288"/>
      <c r="AG21" s="288"/>
      <c r="AH21" s="9" t="s">
        <v>7</v>
      </c>
      <c r="AI21" s="288"/>
      <c r="AJ21" s="288"/>
      <c r="AK21" s="9" t="s">
        <v>8</v>
      </c>
    </row>
    <row r="26" spans="3:37" ht="30" customHeight="1" x14ac:dyDescent="0.15">
      <c r="R26" s="11" t="s">
        <v>9</v>
      </c>
      <c r="T26" s="285" t="str">
        <f>ITEM_all_first!$E$9</f>
        <v/>
      </c>
      <c r="U26" s="285"/>
      <c r="V26" s="285"/>
      <c r="W26" s="285"/>
      <c r="X26" s="285"/>
      <c r="Y26" s="285"/>
      <c r="Z26" s="285"/>
      <c r="AA26" s="285"/>
      <c r="AB26" s="285"/>
      <c r="AC26" s="285"/>
      <c r="AD26" s="285"/>
      <c r="AE26" s="285"/>
      <c r="AF26" s="285"/>
      <c r="AG26" s="285"/>
      <c r="AH26" s="285"/>
      <c r="AI26" s="285"/>
      <c r="AJ26" s="285"/>
      <c r="AK26" s="285"/>
    </row>
    <row r="27" spans="3:37" ht="30" customHeight="1" x14ac:dyDescent="0.15">
      <c r="T27" s="285"/>
      <c r="U27" s="285"/>
      <c r="V27" s="285"/>
      <c r="W27" s="285"/>
      <c r="X27" s="285"/>
      <c r="Y27" s="285"/>
      <c r="Z27" s="285"/>
      <c r="AA27" s="285"/>
      <c r="AB27" s="285"/>
      <c r="AC27" s="285"/>
      <c r="AD27" s="285"/>
      <c r="AE27" s="285"/>
      <c r="AF27" s="285"/>
      <c r="AG27" s="285"/>
      <c r="AH27" s="285"/>
      <c r="AI27" s="285"/>
    </row>
    <row r="28" spans="3:37" ht="30" customHeight="1" x14ac:dyDescent="0.15">
      <c r="T28" s="285"/>
      <c r="U28" s="285"/>
      <c r="V28" s="285"/>
      <c r="W28" s="285"/>
      <c r="X28" s="285"/>
      <c r="Y28" s="285"/>
      <c r="Z28" s="285"/>
      <c r="AA28" s="285"/>
      <c r="AB28" s="285"/>
      <c r="AC28" s="285"/>
      <c r="AD28" s="285"/>
      <c r="AE28" s="285"/>
      <c r="AF28" s="285"/>
      <c r="AG28" s="285"/>
      <c r="AH28" s="285"/>
      <c r="AI28" s="285"/>
    </row>
    <row r="30" spans="3:37" ht="30" customHeight="1" x14ac:dyDescent="0.15">
      <c r="R30" s="11" t="s">
        <v>10</v>
      </c>
      <c r="T30" s="290" t="str">
        <f>ITEM_all_first!$E$28</f>
        <v/>
      </c>
      <c r="U30" s="290"/>
      <c r="V30" s="290"/>
      <c r="W30" s="290"/>
      <c r="X30" s="290"/>
      <c r="Y30" s="290"/>
      <c r="Z30" s="290"/>
      <c r="AA30" s="290"/>
      <c r="AB30" s="290"/>
      <c r="AC30" s="290"/>
      <c r="AD30" s="290"/>
      <c r="AE30" s="290"/>
      <c r="AF30" s="290"/>
      <c r="AG30" s="290"/>
      <c r="AH30" s="290"/>
      <c r="AI30" s="290"/>
      <c r="AJ30" s="290"/>
      <c r="AK30" s="290"/>
    </row>
    <row r="31" spans="3:37" ht="15" customHeight="1" x14ac:dyDescent="0.15">
      <c r="V31" s="12"/>
      <c r="W31" s="12"/>
      <c r="X31" s="12"/>
      <c r="Y31" s="12"/>
      <c r="Z31" s="12"/>
      <c r="AA31" s="12"/>
      <c r="AB31" s="12"/>
      <c r="AC31" s="12"/>
      <c r="AD31" s="12"/>
      <c r="AE31" s="12"/>
      <c r="AF31" s="12"/>
      <c r="AG31" s="12"/>
      <c r="AH31" s="12"/>
      <c r="AI31" s="12"/>
    </row>
    <row r="38" spans="2:37" ht="24.95" customHeight="1" x14ac:dyDescent="0.15">
      <c r="B38" s="13" t="s">
        <v>11</v>
      </c>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5"/>
    </row>
    <row r="39" spans="2:37" ht="24.95" customHeight="1" x14ac:dyDescent="0.15">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8"/>
    </row>
    <row r="40" spans="2:37" ht="24.95" customHeight="1" x14ac:dyDescent="0.15">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1"/>
    </row>
    <row r="41" spans="2:37" ht="24.95" customHeight="1" x14ac:dyDescent="0.15">
      <c r="B41" s="283" t="s">
        <v>12</v>
      </c>
      <c r="C41" s="282"/>
      <c r="D41" s="282"/>
      <c r="E41" s="282"/>
      <c r="F41" s="282"/>
      <c r="G41" s="282"/>
      <c r="H41" s="282"/>
      <c r="I41" s="282"/>
      <c r="J41" s="282"/>
      <c r="K41" s="282"/>
      <c r="L41" s="284"/>
      <c r="M41" s="283" t="s">
        <v>13</v>
      </c>
      <c r="N41" s="282"/>
      <c r="O41" s="282"/>
      <c r="P41" s="282"/>
      <c r="Q41" s="282"/>
      <c r="R41" s="282"/>
      <c r="S41" s="282"/>
      <c r="T41" s="284"/>
      <c r="U41" s="283" t="s">
        <v>14</v>
      </c>
      <c r="V41" s="282"/>
      <c r="W41" s="282"/>
      <c r="X41" s="282"/>
      <c r="Y41" s="282"/>
      <c r="Z41" s="284"/>
      <c r="AA41" s="283" t="s">
        <v>15</v>
      </c>
      <c r="AB41" s="282"/>
      <c r="AC41" s="282"/>
      <c r="AD41" s="282"/>
      <c r="AE41" s="282"/>
      <c r="AF41" s="282"/>
      <c r="AG41" s="282"/>
      <c r="AH41" s="282"/>
      <c r="AI41" s="282"/>
      <c r="AJ41" s="282"/>
      <c r="AK41" s="284"/>
    </row>
    <row r="42" spans="2:37" ht="24.95" customHeight="1" x14ac:dyDescent="0.15">
      <c r="B42" s="26" t="s">
        <v>1718</v>
      </c>
      <c r="C42" s="27"/>
      <c r="D42" s="282"/>
      <c r="E42" s="282"/>
      <c r="F42" s="22" t="s">
        <v>6</v>
      </c>
      <c r="G42" s="282"/>
      <c r="H42" s="282"/>
      <c r="I42" s="22" t="s">
        <v>7</v>
      </c>
      <c r="J42" s="282"/>
      <c r="K42" s="282"/>
      <c r="L42" s="23" t="s">
        <v>8</v>
      </c>
      <c r="M42" s="24"/>
      <c r="T42" s="25"/>
      <c r="U42" s="24"/>
      <c r="Z42" s="25"/>
      <c r="AA42" s="26" t="s">
        <v>1718</v>
      </c>
      <c r="AB42" s="27"/>
      <c r="AC42" s="282"/>
      <c r="AD42" s="282"/>
      <c r="AE42" s="22" t="s">
        <v>6</v>
      </c>
      <c r="AF42" s="282"/>
      <c r="AG42" s="282"/>
      <c r="AH42" s="22" t="s">
        <v>7</v>
      </c>
      <c r="AI42" s="282"/>
      <c r="AJ42" s="282"/>
      <c r="AK42" s="23" t="s">
        <v>8</v>
      </c>
    </row>
    <row r="43" spans="2:37" ht="24.95" customHeight="1" x14ac:dyDescent="0.15">
      <c r="B43" s="26" t="s">
        <v>700</v>
      </c>
      <c r="C43" s="27"/>
      <c r="D43" s="27"/>
      <c r="E43" s="27"/>
      <c r="F43" s="27"/>
      <c r="G43" s="27"/>
      <c r="H43" s="27"/>
      <c r="I43" s="27"/>
      <c r="J43" s="27"/>
      <c r="K43" s="27"/>
      <c r="L43" s="23" t="s">
        <v>16</v>
      </c>
      <c r="M43" s="24"/>
      <c r="T43" s="25"/>
      <c r="U43" s="24"/>
      <c r="Z43" s="25"/>
      <c r="AA43" s="26" t="s">
        <v>700</v>
      </c>
      <c r="AB43" s="27"/>
      <c r="AC43" s="27"/>
      <c r="AD43" s="27"/>
      <c r="AE43" s="27"/>
      <c r="AF43" s="27"/>
      <c r="AG43" s="27"/>
      <c r="AH43" s="27"/>
      <c r="AI43" s="27"/>
      <c r="AJ43" s="27"/>
      <c r="AK43" s="23" t="s">
        <v>16</v>
      </c>
    </row>
    <row r="44" spans="2:37" ht="24.95" customHeight="1" x14ac:dyDescent="0.15">
      <c r="B44" s="165" t="s">
        <v>1959</v>
      </c>
      <c r="C44" s="27"/>
      <c r="D44" s="27"/>
      <c r="E44" s="27"/>
      <c r="F44" s="27"/>
      <c r="G44" s="27"/>
      <c r="H44" s="27"/>
      <c r="I44" s="27"/>
      <c r="J44" s="27"/>
      <c r="K44" s="27"/>
      <c r="L44" s="28"/>
      <c r="M44" s="29"/>
      <c r="N44" s="30"/>
      <c r="O44" s="30"/>
      <c r="P44" s="30"/>
      <c r="Q44" s="30"/>
      <c r="R44" s="30"/>
      <c r="S44" s="30"/>
      <c r="T44" s="31"/>
      <c r="U44" s="29"/>
      <c r="V44" s="30"/>
      <c r="W44" s="30"/>
      <c r="X44" s="30"/>
      <c r="Y44" s="30"/>
      <c r="Z44" s="31"/>
      <c r="AA44" s="165" t="s">
        <v>1959</v>
      </c>
      <c r="AB44" s="27"/>
      <c r="AC44" s="27"/>
      <c r="AD44" s="27"/>
      <c r="AE44" s="27"/>
      <c r="AF44" s="27"/>
      <c r="AG44" s="27"/>
      <c r="AH44" s="27"/>
      <c r="AI44" s="27"/>
      <c r="AJ44" s="27"/>
      <c r="AK44" s="28"/>
    </row>
  </sheetData>
  <mergeCells count="21">
    <mergeCell ref="B7:AK7"/>
    <mergeCell ref="B13:AK13"/>
    <mergeCell ref="AI21:AJ21"/>
    <mergeCell ref="M41:T41"/>
    <mergeCell ref="AC21:AD21"/>
    <mergeCell ref="T28:AI28"/>
    <mergeCell ref="B10:AK10"/>
    <mergeCell ref="U41:Z41"/>
    <mergeCell ref="AF21:AG21"/>
    <mergeCell ref="AA41:AK41"/>
    <mergeCell ref="T26:AK26"/>
    <mergeCell ref="T30:AK30"/>
    <mergeCell ref="D42:E42"/>
    <mergeCell ref="AA21:AB21"/>
    <mergeCell ref="B41:L41"/>
    <mergeCell ref="J42:K42"/>
    <mergeCell ref="T27:AI27"/>
    <mergeCell ref="G42:H42"/>
    <mergeCell ref="AC42:AD42"/>
    <mergeCell ref="AI42:AJ42"/>
    <mergeCell ref="AF42:AG42"/>
  </mergeCells>
  <phoneticPr fontId="2"/>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79998168889431442"/>
  </sheetPr>
  <dimension ref="A4:BU181"/>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126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row>
    <row r="8" spans="2:37" ht="15" customHeight="1" x14ac:dyDescent="0.15">
      <c r="D8" s="6" t="s">
        <v>128</v>
      </c>
      <c r="E8" s="6" t="s">
        <v>131</v>
      </c>
      <c r="F8" s="6" t="s">
        <v>135</v>
      </c>
      <c r="L8" s="6" t="s">
        <v>130</v>
      </c>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row>
    <row r="9" spans="2:37" ht="15" customHeight="1" x14ac:dyDescent="0.15">
      <c r="AH9" s="299"/>
      <c r="AI9" s="299"/>
      <c r="AJ9" s="299"/>
      <c r="AK9" s="299"/>
    </row>
    <row r="10" spans="2:37" ht="15" customHeight="1" x14ac:dyDescent="0.15">
      <c r="D10" s="6" t="s">
        <v>128</v>
      </c>
      <c r="E10" s="6" t="s">
        <v>132</v>
      </c>
      <c r="F10" s="6" t="s">
        <v>136</v>
      </c>
      <c r="L10" s="6" t="s">
        <v>130</v>
      </c>
      <c r="M10" s="72" t="s">
        <v>1437</v>
      </c>
      <c r="N10" s="296"/>
      <c r="O10" s="296"/>
      <c r="P10" s="296"/>
      <c r="Q10" s="296"/>
      <c r="R10" s="296"/>
      <c r="S10" s="12"/>
    </row>
    <row r="11" spans="2:37" ht="15" customHeight="1" x14ac:dyDescent="0.15">
      <c r="D11" s="6" t="s">
        <v>128</v>
      </c>
      <c r="E11" s="6" t="s">
        <v>137</v>
      </c>
      <c r="F11" s="6" t="s">
        <v>138</v>
      </c>
      <c r="L11" s="6" t="s">
        <v>130</v>
      </c>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row>
    <row r="12" spans="2:37" ht="15" customHeight="1" x14ac:dyDescent="0.15">
      <c r="B12" s="30"/>
      <c r="C12" s="30"/>
      <c r="D12" s="30" t="s">
        <v>128</v>
      </c>
      <c r="E12" s="30" t="s">
        <v>133</v>
      </c>
      <c r="F12" s="30" t="s">
        <v>139</v>
      </c>
      <c r="G12" s="30"/>
      <c r="H12" s="30"/>
      <c r="I12" s="30"/>
      <c r="J12" s="30"/>
      <c r="K12" s="30"/>
      <c r="L12" s="30" t="s">
        <v>130</v>
      </c>
      <c r="M12" s="300"/>
      <c r="N12" s="300"/>
      <c r="O12" s="300"/>
      <c r="P12" s="300"/>
      <c r="Q12" s="300"/>
      <c r="R12" s="300"/>
      <c r="S12" s="51"/>
      <c r="T12" s="32"/>
      <c r="U12" s="88"/>
      <c r="V12" s="88"/>
      <c r="W12" s="88"/>
      <c r="X12" s="30"/>
      <c r="Y12" s="30"/>
      <c r="Z12" s="30"/>
      <c r="AA12" s="30"/>
      <c r="AB12" s="30"/>
      <c r="AC12" s="30"/>
      <c r="AD12" s="30"/>
      <c r="AE12" s="30"/>
      <c r="AF12" s="30"/>
      <c r="AG12" s="30"/>
      <c r="AH12" s="30"/>
      <c r="AI12" s="30"/>
      <c r="AJ12" s="30"/>
      <c r="AK12" s="30"/>
    </row>
    <row r="13" spans="2:37" ht="15" customHeight="1" x14ac:dyDescent="0.15">
      <c r="B13" s="6" t="s">
        <v>140</v>
      </c>
    </row>
    <row r="14" spans="2:37" ht="15" customHeight="1" x14ac:dyDescent="0.15">
      <c r="D14" s="6" t="s">
        <v>128</v>
      </c>
      <c r="E14" s="6" t="s">
        <v>129</v>
      </c>
      <c r="F14" s="6" t="s">
        <v>141</v>
      </c>
      <c r="L14" s="6" t="s">
        <v>130</v>
      </c>
      <c r="M14" s="9" t="s">
        <v>145</v>
      </c>
      <c r="N14" s="294" t="str">
        <f>IF($M$15="","",VLOOKUP($M$15,'担当登録(代理設計監理)'!$C$11:$K$30,2,FALSE))</f>
        <v/>
      </c>
      <c r="O14" s="294"/>
      <c r="P14" s="294"/>
      <c r="Q14" s="294"/>
      <c r="R14" s="9" t="s">
        <v>146</v>
      </c>
      <c r="S14" s="6" t="s">
        <v>150</v>
      </c>
      <c r="X14" s="9" t="s">
        <v>145</v>
      </c>
      <c r="Y14" s="294" t="str">
        <f>IF($M$15="","",VLOOKUP($M$15,'担当登録(代理設計監理)'!$C$11:$K$30,3,FALSE))</f>
        <v/>
      </c>
      <c r="Z14" s="294"/>
      <c r="AA14" s="294"/>
      <c r="AB14" s="294"/>
      <c r="AC14" s="9" t="s">
        <v>146</v>
      </c>
      <c r="AG14" s="33" t="s">
        <v>151</v>
      </c>
      <c r="AH14" s="294" t="str">
        <f>IF($M$15="","",VLOOKUP($M$15,'担当登録(代理設計監理)'!$C$11:$K$30,4,FALSE))</f>
        <v/>
      </c>
      <c r="AI14" s="294"/>
      <c r="AJ14" s="294"/>
      <c r="AK14" s="9" t="s">
        <v>148</v>
      </c>
    </row>
    <row r="15" spans="2:37" ht="15" customHeight="1" x14ac:dyDescent="0.15">
      <c r="D15" s="6" t="s">
        <v>128</v>
      </c>
      <c r="E15" s="6" t="s">
        <v>131</v>
      </c>
      <c r="F15" s="6" t="s">
        <v>135</v>
      </c>
      <c r="L15" s="6" t="s">
        <v>130</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row>
    <row r="16" spans="2:37" ht="15" customHeight="1" x14ac:dyDescent="0.15">
      <c r="D16" s="6" t="s">
        <v>128</v>
      </c>
      <c r="E16" s="6" t="s">
        <v>132</v>
      </c>
      <c r="F16" s="6" t="s">
        <v>142</v>
      </c>
      <c r="L16" s="6" t="s">
        <v>130</v>
      </c>
      <c r="M16" s="9" t="s">
        <v>145</v>
      </c>
      <c r="N16" s="294" t="str">
        <f>IF($M$15="","",VLOOKUP($M$15,'担当登録(代理設計監理)'!$C$11:$K$30,7,FALSE))</f>
        <v/>
      </c>
      <c r="O16" s="294"/>
      <c r="P16" s="294"/>
      <c r="Q16" s="294"/>
      <c r="R16" s="9" t="s">
        <v>146</v>
      </c>
      <c r="S16" s="6" t="s">
        <v>147</v>
      </c>
      <c r="X16" s="9" t="s">
        <v>145</v>
      </c>
      <c r="Y16" s="294" t="str">
        <f>IF($M$15="","",VLOOKUP($M$15,'担当登録(代理設計監理)'!$C$11:$K$30,8,FALSE))</f>
        <v/>
      </c>
      <c r="Z16" s="294"/>
      <c r="AA16" s="294"/>
      <c r="AB16" s="294"/>
      <c r="AC16" s="9" t="s">
        <v>146</v>
      </c>
      <c r="AG16" s="33" t="s">
        <v>149</v>
      </c>
      <c r="AH16" s="294" t="str">
        <f>IF($M$15="","",VLOOKUP($M$15,'担当登録(代理設計監理)'!$C$11:$K$30,9,FALSE))</f>
        <v/>
      </c>
      <c r="AI16" s="294"/>
      <c r="AJ16" s="294"/>
      <c r="AK16" s="9" t="s">
        <v>148</v>
      </c>
    </row>
    <row r="17" spans="2:37" ht="15" customHeight="1" x14ac:dyDescent="0.15">
      <c r="M17" s="295" t="str">
        <f>IF($M$15="","",VLOOKUP($M$15,'担当登録(代理設計監理)'!$C$11:$K$30,6,FALSE))</f>
        <v/>
      </c>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2:37" ht="15" customHeight="1" x14ac:dyDescent="0.15">
      <c r="D18" s="6" t="s">
        <v>128</v>
      </c>
      <c r="E18" s="6" t="s">
        <v>137</v>
      </c>
      <c r="F18" s="6" t="s">
        <v>136</v>
      </c>
      <c r="L18" s="6" t="s">
        <v>130</v>
      </c>
      <c r="M18" s="72" t="s">
        <v>1437</v>
      </c>
      <c r="N18" s="295" t="str">
        <f>IF($M$15="","",VLOOKUP($M$15,'担当登録(代理設計監理)'!$C$11:$N$30,10,FALSE))</f>
        <v/>
      </c>
      <c r="O18" s="295"/>
      <c r="P18" s="295"/>
      <c r="Q18" s="295"/>
      <c r="R18" s="295"/>
      <c r="S18" s="87"/>
    </row>
    <row r="19" spans="2:37" ht="15" customHeight="1" x14ac:dyDescent="0.15">
      <c r="D19" s="6" t="s">
        <v>128</v>
      </c>
      <c r="E19" s="6" t="s">
        <v>133</v>
      </c>
      <c r="F19" s="6" t="s">
        <v>143</v>
      </c>
      <c r="L19" s="6" t="s">
        <v>130</v>
      </c>
      <c r="M19" s="295" t="str">
        <f>IF($M$15="","",VLOOKUP($M$15,'担当登録(代理設計監理)'!$C$11:$N$30,11,FALSE))</f>
        <v/>
      </c>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row>
    <row r="20" spans="2:37" ht="15" customHeight="1" x14ac:dyDescent="0.15">
      <c r="B20" s="30"/>
      <c r="C20" s="30"/>
      <c r="D20" s="30" t="s">
        <v>128</v>
      </c>
      <c r="E20" s="30" t="s">
        <v>144</v>
      </c>
      <c r="F20" s="30" t="s">
        <v>139</v>
      </c>
      <c r="G20" s="30"/>
      <c r="H20" s="30"/>
      <c r="I20" s="30"/>
      <c r="J20" s="30"/>
      <c r="K20" s="30"/>
      <c r="L20" s="30" t="s">
        <v>130</v>
      </c>
      <c r="M20" s="301" t="str">
        <f>IF($M$15="","",VLOOKUP($M$15,'担当登録(代理設計監理)'!$C$11:$N$30,12,FALSE))</f>
        <v/>
      </c>
      <c r="N20" s="301"/>
      <c r="O20" s="301"/>
      <c r="P20" s="301"/>
      <c r="Q20" s="301"/>
      <c r="R20" s="301"/>
      <c r="S20" s="88"/>
      <c r="T20" s="32"/>
      <c r="U20" s="88"/>
      <c r="V20" s="88"/>
      <c r="W20" s="88"/>
      <c r="X20" s="30"/>
      <c r="Y20" s="30"/>
      <c r="Z20" s="30"/>
      <c r="AA20" s="30"/>
      <c r="AB20" s="30"/>
      <c r="AC20" s="30"/>
      <c r="AD20" s="30"/>
      <c r="AE20" s="30"/>
      <c r="AF20" s="30"/>
      <c r="AG20" s="30"/>
      <c r="AH20" s="30"/>
      <c r="AI20" s="30"/>
      <c r="AJ20" s="30"/>
      <c r="AK20" s="30"/>
    </row>
    <row r="21" spans="2:37" ht="15" customHeight="1" x14ac:dyDescent="0.15">
      <c r="B21" s="6" t="s">
        <v>152</v>
      </c>
    </row>
    <row r="22" spans="2:37" ht="15" customHeight="1" x14ac:dyDescent="0.15">
      <c r="D22" s="6" t="s">
        <v>425</v>
      </c>
    </row>
    <row r="23" spans="2:37" ht="15" customHeight="1" x14ac:dyDescent="0.15">
      <c r="D23" s="6" t="s">
        <v>128</v>
      </c>
      <c r="E23" s="6" t="s">
        <v>129</v>
      </c>
      <c r="F23" s="6" t="s">
        <v>141</v>
      </c>
      <c r="L23" s="6" t="s">
        <v>130</v>
      </c>
      <c r="M23" s="9" t="s">
        <v>1438</v>
      </c>
      <c r="N23" s="294" t="str">
        <f>IF($M$24="","",VLOOKUP($M$24,'担当登録(代理設計監理)'!$C$11:$K$30,2,FALSE))</f>
        <v/>
      </c>
      <c r="O23" s="294"/>
      <c r="P23" s="294"/>
      <c r="Q23" s="294"/>
      <c r="R23" s="9" t="s">
        <v>146</v>
      </c>
      <c r="S23" s="6" t="s">
        <v>150</v>
      </c>
      <c r="X23" s="9" t="s">
        <v>145</v>
      </c>
      <c r="Y23" s="294" t="str">
        <f>IF($M$24="","",VLOOKUP($M$24,'担当登録(代理設計監理)'!$C$11:$K$30,3,FALSE))</f>
        <v/>
      </c>
      <c r="Z23" s="294"/>
      <c r="AA23" s="294"/>
      <c r="AB23" s="294"/>
      <c r="AC23" s="9" t="s">
        <v>146</v>
      </c>
      <c r="AG23" s="33" t="s">
        <v>151</v>
      </c>
      <c r="AH23" s="294" t="str">
        <f>IF($M$24="","",VLOOKUP($M$24,'担当登録(代理設計監理)'!$C$11:$K$30,4,FALSE))</f>
        <v/>
      </c>
      <c r="AI23" s="294"/>
      <c r="AJ23" s="294"/>
      <c r="AK23" s="9" t="s">
        <v>148</v>
      </c>
    </row>
    <row r="24" spans="2:37" ht="15" customHeight="1" x14ac:dyDescent="0.15">
      <c r="D24" s="6" t="s">
        <v>128</v>
      </c>
      <c r="E24" s="6" t="s">
        <v>131</v>
      </c>
      <c r="F24" s="6" t="s">
        <v>135</v>
      </c>
      <c r="L24" s="6" t="s">
        <v>130</v>
      </c>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row>
    <row r="25" spans="2:37" ht="15" customHeight="1" x14ac:dyDescent="0.15">
      <c r="D25" s="6" t="s">
        <v>128</v>
      </c>
      <c r="E25" s="6" t="s">
        <v>132</v>
      </c>
      <c r="F25" s="6" t="s">
        <v>142</v>
      </c>
      <c r="L25" s="6" t="s">
        <v>130</v>
      </c>
      <c r="M25" s="9" t="s">
        <v>145</v>
      </c>
      <c r="N25" s="294" t="str">
        <f>IF($M$24="","",VLOOKUP($M$24,'担当登録(代理設計監理)'!$C$11:$K$30,7,FALSE))</f>
        <v/>
      </c>
      <c r="O25" s="294"/>
      <c r="P25" s="294"/>
      <c r="Q25" s="294"/>
      <c r="R25" s="9" t="s">
        <v>146</v>
      </c>
      <c r="S25" s="6" t="s">
        <v>147</v>
      </c>
      <c r="X25" s="9" t="s">
        <v>145</v>
      </c>
      <c r="Y25" s="294" t="str">
        <f>IF($M$24="","",VLOOKUP($M$24,'担当登録(代理設計監理)'!$C$11:$K$30,8,FALSE))</f>
        <v/>
      </c>
      <c r="Z25" s="294"/>
      <c r="AA25" s="294"/>
      <c r="AB25" s="294"/>
      <c r="AC25" s="9" t="s">
        <v>146</v>
      </c>
      <c r="AG25" s="33" t="s">
        <v>149</v>
      </c>
      <c r="AH25" s="294" t="str">
        <f>IF($M$24="","",VLOOKUP($M$24,'担当登録(代理設計監理)'!$C$11:$K$30,9,FALSE))</f>
        <v/>
      </c>
      <c r="AI25" s="294"/>
      <c r="AJ25" s="294"/>
      <c r="AK25" s="9" t="s">
        <v>148</v>
      </c>
    </row>
    <row r="26" spans="2:37" ht="15" customHeight="1" x14ac:dyDescent="0.15">
      <c r="M26" s="295" t="str">
        <f>IF($M$24="","",VLOOKUP($M$24,'担当登録(代理設計監理)'!$C$11:$K$30,6,FALSE))</f>
        <v/>
      </c>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row>
    <row r="27" spans="2:37" ht="15" customHeight="1" x14ac:dyDescent="0.15">
      <c r="D27" s="6" t="s">
        <v>128</v>
      </c>
      <c r="E27" s="6" t="s">
        <v>137</v>
      </c>
      <c r="F27" s="6" t="s">
        <v>136</v>
      </c>
      <c r="L27" s="6" t="s">
        <v>130</v>
      </c>
      <c r="M27" s="72" t="s">
        <v>1437</v>
      </c>
      <c r="N27" s="295" t="str">
        <f>IF($M$24="","",VLOOKUP($M$24,'担当登録(代理設計監理)'!$C$11:$N$30,10,FALSE))</f>
        <v/>
      </c>
      <c r="O27" s="295"/>
      <c r="P27" s="295"/>
      <c r="Q27" s="295"/>
      <c r="R27" s="295"/>
      <c r="S27" s="87"/>
    </row>
    <row r="28" spans="2:37" ht="15" customHeight="1" x14ac:dyDescent="0.15">
      <c r="D28" s="6" t="s">
        <v>128</v>
      </c>
      <c r="E28" s="6" t="s">
        <v>133</v>
      </c>
      <c r="F28" s="6" t="s">
        <v>143</v>
      </c>
      <c r="L28" s="6" t="s">
        <v>130</v>
      </c>
      <c r="M28" s="295" t="str">
        <f>IF($M$24="","",VLOOKUP($M$24,'担当登録(代理設計監理)'!$C$11:$N$30,11,FALSE))</f>
        <v/>
      </c>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row>
    <row r="29" spans="2:37" ht="15" customHeight="1" x14ac:dyDescent="0.15">
      <c r="D29" s="6" t="s">
        <v>128</v>
      </c>
      <c r="E29" s="6" t="s">
        <v>144</v>
      </c>
      <c r="F29" s="6" t="s">
        <v>139</v>
      </c>
      <c r="L29" s="6" t="s">
        <v>130</v>
      </c>
      <c r="M29" s="295" t="str">
        <f>IF($M$24="","",VLOOKUP($M$24,'担当登録(代理設計監理)'!$C$11:$N$30,12,FALSE))</f>
        <v/>
      </c>
      <c r="N29" s="295"/>
      <c r="O29" s="295"/>
      <c r="P29" s="295"/>
      <c r="Q29" s="295"/>
      <c r="R29" s="295"/>
      <c r="S29" s="87"/>
      <c r="T29" s="9"/>
      <c r="U29" s="87"/>
      <c r="V29" s="87"/>
      <c r="W29" s="87"/>
    </row>
    <row r="30" spans="2:37" ht="15" customHeight="1" x14ac:dyDescent="0.15">
      <c r="D30" s="6" t="s">
        <v>128</v>
      </c>
      <c r="E30" s="6" t="s">
        <v>153</v>
      </c>
      <c r="F30" s="6" t="s">
        <v>154</v>
      </c>
      <c r="O30" s="6" t="s">
        <v>130</v>
      </c>
      <c r="P30" s="291"/>
      <c r="Q30" s="291"/>
      <c r="R30" s="291"/>
      <c r="S30" s="291"/>
      <c r="T30" s="291"/>
      <c r="U30" s="291"/>
      <c r="V30" s="291"/>
      <c r="W30" s="291"/>
      <c r="X30" s="291"/>
      <c r="Y30" s="291"/>
      <c r="Z30" s="291"/>
      <c r="AA30" s="291"/>
      <c r="AB30" s="291"/>
      <c r="AC30" s="291"/>
      <c r="AD30" s="291"/>
      <c r="AE30" s="291"/>
      <c r="AF30" s="291"/>
      <c r="AG30" s="291"/>
      <c r="AH30" s="291"/>
      <c r="AI30" s="291"/>
    </row>
    <row r="31" spans="2:37" ht="9.9499999999999993" customHeight="1" x14ac:dyDescent="0.15"/>
    <row r="32" spans="2:37" ht="15" customHeight="1" x14ac:dyDescent="0.15">
      <c r="D32" s="6" t="s">
        <v>426</v>
      </c>
    </row>
    <row r="33" spans="4:37" ht="15" customHeight="1" x14ac:dyDescent="0.15">
      <c r="D33" s="6" t="s">
        <v>128</v>
      </c>
      <c r="E33" s="6" t="s">
        <v>129</v>
      </c>
      <c r="F33" s="6" t="s">
        <v>141</v>
      </c>
      <c r="L33" s="6" t="s">
        <v>130</v>
      </c>
      <c r="M33" s="9" t="s">
        <v>1438</v>
      </c>
      <c r="N33" s="294" t="str">
        <f>IF($M$34="","",VLOOKUP($M$34,'担当登録(代理設計監理)'!$C$11:$K$30,2,FALSE))</f>
        <v/>
      </c>
      <c r="O33" s="294"/>
      <c r="P33" s="294"/>
      <c r="Q33" s="294"/>
      <c r="R33" s="9" t="s">
        <v>146</v>
      </c>
      <c r="S33" s="6" t="s">
        <v>150</v>
      </c>
      <c r="X33" s="9" t="s">
        <v>145</v>
      </c>
      <c r="Y33" s="294" t="str">
        <f>IF($M$34="","",VLOOKUP($M$34,'担当登録(代理設計監理)'!$C$11:$K$30,3,FALSE))</f>
        <v/>
      </c>
      <c r="Z33" s="294"/>
      <c r="AA33" s="294"/>
      <c r="AB33" s="294"/>
      <c r="AC33" s="9" t="s">
        <v>146</v>
      </c>
      <c r="AG33" s="33" t="s">
        <v>151</v>
      </c>
      <c r="AH33" s="294" t="str">
        <f>IF($M$34="","",VLOOKUP($M$34,'担当登録(代理設計監理)'!$C$11:$K$30,4,FALSE))</f>
        <v/>
      </c>
      <c r="AI33" s="294"/>
      <c r="AJ33" s="294"/>
      <c r="AK33" s="9" t="s">
        <v>148</v>
      </c>
    </row>
    <row r="34" spans="4:37" ht="15" customHeight="1" x14ac:dyDescent="0.15">
      <c r="D34" s="6" t="s">
        <v>128</v>
      </c>
      <c r="E34" s="6" t="s">
        <v>131</v>
      </c>
      <c r="F34" s="6" t="s">
        <v>135</v>
      </c>
      <c r="L34" s="6" t="s">
        <v>130</v>
      </c>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row>
    <row r="35" spans="4:37" ht="15" customHeight="1" x14ac:dyDescent="0.15">
      <c r="D35" s="6" t="s">
        <v>128</v>
      </c>
      <c r="E35" s="6" t="s">
        <v>132</v>
      </c>
      <c r="F35" s="6" t="s">
        <v>142</v>
      </c>
      <c r="L35" s="6" t="s">
        <v>130</v>
      </c>
      <c r="M35" s="9" t="s">
        <v>145</v>
      </c>
      <c r="N35" s="294" t="str">
        <f>IF($M$34="","",VLOOKUP($M$34,'担当登録(代理設計監理)'!$C$11:$K$30,7,FALSE))</f>
        <v/>
      </c>
      <c r="O35" s="294"/>
      <c r="P35" s="294"/>
      <c r="Q35" s="294"/>
      <c r="R35" s="9" t="s">
        <v>146</v>
      </c>
      <c r="S35" s="6" t="s">
        <v>147</v>
      </c>
      <c r="X35" s="9" t="s">
        <v>145</v>
      </c>
      <c r="Y35" s="294" t="str">
        <f>IF($M$34="","",VLOOKUP($M$34,'担当登録(代理設計監理)'!$C$11:$K$30,8,FALSE))</f>
        <v/>
      </c>
      <c r="Z35" s="294"/>
      <c r="AA35" s="294"/>
      <c r="AB35" s="294"/>
      <c r="AC35" s="9" t="s">
        <v>146</v>
      </c>
      <c r="AG35" s="33" t="s">
        <v>149</v>
      </c>
      <c r="AH35" s="294" t="str">
        <f>IF($M$34="","",VLOOKUP($M$34,'担当登録(代理設計監理)'!$C$11:$K$30,9,FALSE))</f>
        <v/>
      </c>
      <c r="AI35" s="294"/>
      <c r="AJ35" s="294"/>
      <c r="AK35" s="9" t="s">
        <v>148</v>
      </c>
    </row>
    <row r="36" spans="4:37" ht="15" customHeight="1" x14ac:dyDescent="0.15">
      <c r="M36" s="295" t="str">
        <f>IF($M$34="","",VLOOKUP($M$34,'担当登録(代理設計監理)'!$C$11:$K$30,6,FALSE))</f>
        <v/>
      </c>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row>
    <row r="37" spans="4:37" ht="15" customHeight="1" x14ac:dyDescent="0.15">
      <c r="D37" s="6" t="s">
        <v>128</v>
      </c>
      <c r="E37" s="6" t="s">
        <v>137</v>
      </c>
      <c r="F37" s="6" t="s">
        <v>136</v>
      </c>
      <c r="L37" s="6" t="s">
        <v>130</v>
      </c>
      <c r="M37" s="72" t="s">
        <v>1437</v>
      </c>
      <c r="N37" s="295" t="str">
        <f>IF($M$34="","",VLOOKUP($M$34,'担当登録(代理設計監理)'!$C$11:$N$30,10,FALSE))</f>
        <v/>
      </c>
      <c r="O37" s="295"/>
      <c r="P37" s="295"/>
      <c r="Q37" s="295"/>
      <c r="R37" s="295"/>
      <c r="S37" s="87"/>
    </row>
    <row r="38" spans="4:37" ht="15" customHeight="1" x14ac:dyDescent="0.15">
      <c r="D38" s="6" t="s">
        <v>128</v>
      </c>
      <c r="E38" s="6" t="s">
        <v>133</v>
      </c>
      <c r="F38" s="6" t="s">
        <v>143</v>
      </c>
      <c r="L38" s="6" t="s">
        <v>130</v>
      </c>
      <c r="M38" s="295" t="str">
        <f>IF($M$34="","",VLOOKUP($M$34,'担当登録(代理設計監理)'!$C$11:$N$30,11,FALSE))</f>
        <v/>
      </c>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row>
    <row r="39" spans="4:37" ht="15" customHeight="1" x14ac:dyDescent="0.15">
      <c r="D39" s="6" t="s">
        <v>128</v>
      </c>
      <c r="E39" s="6" t="s">
        <v>144</v>
      </c>
      <c r="F39" s="6" t="s">
        <v>139</v>
      </c>
      <c r="L39" s="6" t="s">
        <v>130</v>
      </c>
      <c r="M39" s="295" t="str">
        <f>IF($M$34="","",VLOOKUP($M$34,'担当登録(代理設計監理)'!$C$11:$N$30,12,FALSE))</f>
        <v/>
      </c>
      <c r="N39" s="295"/>
      <c r="O39" s="295"/>
      <c r="P39" s="295"/>
      <c r="Q39" s="295"/>
      <c r="R39" s="295"/>
      <c r="S39" s="87"/>
      <c r="T39" s="9"/>
      <c r="U39" s="87"/>
      <c r="V39" s="87"/>
      <c r="W39" s="87"/>
    </row>
    <row r="40" spans="4:37" ht="15" customHeight="1" x14ac:dyDescent="0.15">
      <c r="D40" s="6" t="s">
        <v>128</v>
      </c>
      <c r="E40" s="6" t="s">
        <v>153</v>
      </c>
      <c r="F40" s="6" t="s">
        <v>154</v>
      </c>
      <c r="O40" s="6" t="s">
        <v>130</v>
      </c>
      <c r="P40" s="291"/>
      <c r="Q40" s="291"/>
      <c r="R40" s="291"/>
      <c r="S40" s="291"/>
      <c r="T40" s="291"/>
      <c r="U40" s="291"/>
      <c r="V40" s="291"/>
      <c r="W40" s="291"/>
      <c r="X40" s="291"/>
      <c r="Y40" s="291"/>
      <c r="Z40" s="291"/>
      <c r="AA40" s="291"/>
      <c r="AB40" s="291"/>
      <c r="AC40" s="291"/>
      <c r="AD40" s="291"/>
      <c r="AE40" s="291"/>
      <c r="AF40" s="291"/>
      <c r="AG40" s="291"/>
      <c r="AH40" s="291"/>
      <c r="AI40" s="291"/>
    </row>
    <row r="41" spans="4:37" ht="9.9499999999999993" customHeight="1" x14ac:dyDescent="0.15"/>
    <row r="42" spans="4:37" ht="15" customHeight="1" x14ac:dyDescent="0.15">
      <c r="D42" s="6" t="s">
        <v>128</v>
      </c>
      <c r="E42" s="6" t="s">
        <v>129</v>
      </c>
      <c r="F42" s="6" t="s">
        <v>141</v>
      </c>
      <c r="L42" s="6" t="s">
        <v>130</v>
      </c>
      <c r="M42" s="9" t="s">
        <v>1438</v>
      </c>
      <c r="N42" s="294" t="str">
        <f>IF($M$43="","",VLOOKUP($M$43,'担当登録(代理設計監理)'!$C$11:$K$30,2,FALSE))</f>
        <v/>
      </c>
      <c r="O42" s="294"/>
      <c r="P42" s="294"/>
      <c r="Q42" s="294"/>
      <c r="R42" s="9" t="s">
        <v>146</v>
      </c>
      <c r="S42" s="6" t="s">
        <v>150</v>
      </c>
      <c r="X42" s="9" t="s">
        <v>145</v>
      </c>
      <c r="Y42" s="294" t="str">
        <f>IF($M$43="","",VLOOKUP($M$43,'担当登録(代理設計監理)'!$C$11:$K$30,3,FALSE))</f>
        <v/>
      </c>
      <c r="Z42" s="294"/>
      <c r="AA42" s="294"/>
      <c r="AB42" s="294"/>
      <c r="AC42" s="9" t="s">
        <v>146</v>
      </c>
      <c r="AG42" s="33" t="s">
        <v>151</v>
      </c>
      <c r="AH42" s="294" t="str">
        <f>IF($M$43="","",VLOOKUP($M$43,'担当登録(代理設計監理)'!$C$11:$K$30,4,FALSE))</f>
        <v/>
      </c>
      <c r="AI42" s="294"/>
      <c r="AJ42" s="294"/>
      <c r="AK42" s="9" t="s">
        <v>148</v>
      </c>
    </row>
    <row r="43" spans="4:37" ht="15" customHeight="1" x14ac:dyDescent="0.15">
      <c r="D43" s="6" t="s">
        <v>128</v>
      </c>
      <c r="E43" s="6" t="s">
        <v>131</v>
      </c>
      <c r="F43" s="6" t="s">
        <v>135</v>
      </c>
      <c r="L43" s="6" t="s">
        <v>130</v>
      </c>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row>
    <row r="44" spans="4:37" ht="15" customHeight="1" x14ac:dyDescent="0.15">
      <c r="D44" s="6" t="s">
        <v>128</v>
      </c>
      <c r="E44" s="6" t="s">
        <v>132</v>
      </c>
      <c r="F44" s="6" t="s">
        <v>142</v>
      </c>
      <c r="L44" s="6" t="s">
        <v>130</v>
      </c>
      <c r="M44" s="9" t="s">
        <v>145</v>
      </c>
      <c r="N44" s="294" t="str">
        <f>IF($M$43="","",VLOOKUP($M$43,'担当登録(代理設計監理)'!$C$11:$K$30,7,FALSE))</f>
        <v/>
      </c>
      <c r="O44" s="294"/>
      <c r="P44" s="294"/>
      <c r="Q44" s="294"/>
      <c r="R44" s="9" t="s">
        <v>146</v>
      </c>
      <c r="S44" s="6" t="s">
        <v>147</v>
      </c>
      <c r="X44" s="9" t="s">
        <v>145</v>
      </c>
      <c r="Y44" s="294" t="str">
        <f>IF($M$43="","",VLOOKUP($M$43,'担当登録(代理設計監理)'!$C$11:$K$30,8,FALSE))</f>
        <v/>
      </c>
      <c r="Z44" s="294"/>
      <c r="AA44" s="294"/>
      <c r="AB44" s="294"/>
      <c r="AC44" s="9" t="s">
        <v>146</v>
      </c>
      <c r="AG44" s="33" t="s">
        <v>149</v>
      </c>
      <c r="AH44" s="294" t="str">
        <f>IF($M$43="","",VLOOKUP($M$43,'担当登録(代理設計監理)'!$C$11:$K$30,9,FALSE))</f>
        <v/>
      </c>
      <c r="AI44" s="294"/>
      <c r="AJ44" s="294"/>
      <c r="AK44" s="9" t="s">
        <v>148</v>
      </c>
    </row>
    <row r="45" spans="4:37" ht="15" customHeight="1" x14ac:dyDescent="0.15">
      <c r="M45" s="295" t="str">
        <f>IF($M$43="","",VLOOKUP($M$43,'担当登録(代理設計監理)'!$C$11:$K$30,6,FALSE))</f>
        <v/>
      </c>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row>
    <row r="46" spans="4:37" ht="15" customHeight="1" x14ac:dyDescent="0.15">
      <c r="D46" s="6" t="s">
        <v>128</v>
      </c>
      <c r="E46" s="6" t="s">
        <v>137</v>
      </c>
      <c r="F46" s="6" t="s">
        <v>136</v>
      </c>
      <c r="L46" s="6" t="s">
        <v>130</v>
      </c>
      <c r="M46" s="72" t="s">
        <v>1437</v>
      </c>
      <c r="N46" s="295" t="str">
        <f>IF($M$43="","",VLOOKUP($M$43,'担当登録(代理設計監理)'!$C$11:$N$30,10,FALSE))</f>
        <v/>
      </c>
      <c r="O46" s="295"/>
      <c r="P46" s="295"/>
      <c r="Q46" s="295"/>
      <c r="R46" s="295"/>
      <c r="S46" s="87"/>
    </row>
    <row r="47" spans="4:37" ht="15" customHeight="1" x14ac:dyDescent="0.15">
      <c r="D47" s="6" t="s">
        <v>128</v>
      </c>
      <c r="E47" s="6" t="s">
        <v>133</v>
      </c>
      <c r="F47" s="6" t="s">
        <v>143</v>
      </c>
      <c r="L47" s="6" t="s">
        <v>130</v>
      </c>
      <c r="M47" s="295" t="str">
        <f>IF($M$43="","",VLOOKUP($M$43,'担当登録(代理設計監理)'!$C$11:$N$30,11,FALSE))</f>
        <v/>
      </c>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row>
    <row r="48" spans="4:37" ht="15" customHeight="1" x14ac:dyDescent="0.15">
      <c r="D48" s="6" t="s">
        <v>128</v>
      </c>
      <c r="E48" s="6" t="s">
        <v>144</v>
      </c>
      <c r="F48" s="6" t="s">
        <v>139</v>
      </c>
      <c r="L48" s="6" t="s">
        <v>130</v>
      </c>
      <c r="M48" s="295" t="str">
        <f>IF($M$43="","",VLOOKUP($M$43,'担当登録(代理設計監理)'!$C$11:$N$30,12,FALSE))</f>
        <v/>
      </c>
      <c r="N48" s="295"/>
      <c r="O48" s="295"/>
      <c r="P48" s="295"/>
      <c r="Q48" s="295"/>
      <c r="R48" s="295"/>
      <c r="S48" s="87"/>
      <c r="T48" s="9"/>
      <c r="U48" s="87"/>
      <c r="V48" s="87"/>
      <c r="W48" s="87"/>
    </row>
    <row r="49" spans="4:37" ht="15" customHeight="1" x14ac:dyDescent="0.15">
      <c r="D49" s="6" t="s">
        <v>128</v>
      </c>
      <c r="E49" s="6" t="s">
        <v>153</v>
      </c>
      <c r="F49" s="6" t="s">
        <v>154</v>
      </c>
      <c r="O49" s="6" t="s">
        <v>130</v>
      </c>
      <c r="P49" s="291"/>
      <c r="Q49" s="291"/>
      <c r="R49" s="291"/>
      <c r="S49" s="291"/>
      <c r="T49" s="291"/>
      <c r="U49" s="291"/>
      <c r="V49" s="291"/>
      <c r="W49" s="291"/>
      <c r="X49" s="291"/>
      <c r="Y49" s="291"/>
      <c r="Z49" s="291"/>
      <c r="AA49" s="291"/>
      <c r="AB49" s="291"/>
      <c r="AC49" s="291"/>
      <c r="AD49" s="291"/>
      <c r="AE49" s="291"/>
      <c r="AF49" s="291"/>
      <c r="AG49" s="291"/>
      <c r="AH49" s="291"/>
      <c r="AI49" s="291"/>
    </row>
    <row r="50" spans="4:37" ht="9.9499999999999993" customHeight="1" x14ac:dyDescent="0.15"/>
    <row r="51" spans="4:37" ht="15" customHeight="1" x14ac:dyDescent="0.15">
      <c r="D51" s="6" t="s">
        <v>128</v>
      </c>
      <c r="E51" s="6" t="s">
        <v>129</v>
      </c>
      <c r="F51" s="6" t="s">
        <v>141</v>
      </c>
      <c r="L51" s="6" t="s">
        <v>130</v>
      </c>
      <c r="M51" s="9" t="s">
        <v>1438</v>
      </c>
      <c r="N51" s="294" t="str">
        <f>IF($M$52="","",VLOOKUP($M$52,'担当登録(代理設計監理)'!$C$11:$K$30,2,FALSE))</f>
        <v/>
      </c>
      <c r="O51" s="294"/>
      <c r="P51" s="294"/>
      <c r="Q51" s="294"/>
      <c r="R51" s="9" t="s">
        <v>146</v>
      </c>
      <c r="S51" s="6" t="s">
        <v>150</v>
      </c>
      <c r="X51" s="9" t="s">
        <v>145</v>
      </c>
      <c r="Y51" s="294" t="str">
        <f>IF($M$52="","",VLOOKUP($M$52,'担当登録(代理設計監理)'!$C$11:$K$30,3,FALSE))</f>
        <v/>
      </c>
      <c r="Z51" s="294"/>
      <c r="AA51" s="294"/>
      <c r="AB51" s="294"/>
      <c r="AC51" s="9" t="s">
        <v>146</v>
      </c>
      <c r="AG51" s="33" t="s">
        <v>151</v>
      </c>
      <c r="AH51" s="294" t="str">
        <f>IF($M$52="","",VLOOKUP($M$52,'担当登録(代理設計監理)'!$C$11:$K$30,4,FALSE))</f>
        <v/>
      </c>
      <c r="AI51" s="294"/>
      <c r="AJ51" s="294"/>
      <c r="AK51" s="9" t="s">
        <v>148</v>
      </c>
    </row>
    <row r="52" spans="4:37" ht="15" customHeight="1" x14ac:dyDescent="0.15">
      <c r="D52" s="6" t="s">
        <v>128</v>
      </c>
      <c r="E52" s="6" t="s">
        <v>131</v>
      </c>
      <c r="F52" s="6" t="s">
        <v>135</v>
      </c>
      <c r="L52" s="6" t="s">
        <v>130</v>
      </c>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row>
    <row r="53" spans="4:37" ht="15" customHeight="1" x14ac:dyDescent="0.15">
      <c r="D53" s="6" t="s">
        <v>128</v>
      </c>
      <c r="E53" s="6" t="s">
        <v>132</v>
      </c>
      <c r="F53" s="6" t="s">
        <v>142</v>
      </c>
      <c r="L53" s="6" t="s">
        <v>130</v>
      </c>
      <c r="M53" s="9" t="s">
        <v>145</v>
      </c>
      <c r="N53" s="294" t="str">
        <f>IF($M$52="","",VLOOKUP($M$52,'担当登録(代理設計監理)'!$C$11:$K$30,7,FALSE))</f>
        <v/>
      </c>
      <c r="O53" s="294"/>
      <c r="P53" s="294"/>
      <c r="Q53" s="294"/>
      <c r="R53" s="9" t="s">
        <v>146</v>
      </c>
      <c r="S53" s="6" t="s">
        <v>147</v>
      </c>
      <c r="X53" s="9" t="s">
        <v>145</v>
      </c>
      <c r="Y53" s="294" t="str">
        <f>IF($M$52="","",VLOOKUP($M$52,'担当登録(代理設計監理)'!$C$11:$K$30,8,FALSE))</f>
        <v/>
      </c>
      <c r="Z53" s="294"/>
      <c r="AA53" s="294"/>
      <c r="AB53" s="294"/>
      <c r="AC53" s="9" t="s">
        <v>146</v>
      </c>
      <c r="AG53" s="33" t="s">
        <v>149</v>
      </c>
      <c r="AH53" s="294" t="str">
        <f>IF($M$52="","",VLOOKUP($M$52,'担当登録(代理設計監理)'!$C$11:$K$30,9,FALSE))</f>
        <v/>
      </c>
      <c r="AI53" s="294"/>
      <c r="AJ53" s="294"/>
      <c r="AK53" s="9" t="s">
        <v>148</v>
      </c>
    </row>
    <row r="54" spans="4:37" ht="15" customHeight="1" x14ac:dyDescent="0.15">
      <c r="M54" s="295" t="str">
        <f>IF($M$52="","",VLOOKUP($M$52,'担当登録(代理設計監理)'!$C$11:$K$30,6,FALSE))</f>
        <v/>
      </c>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row>
    <row r="55" spans="4:37" ht="15" customHeight="1" x14ac:dyDescent="0.15">
      <c r="D55" s="6" t="s">
        <v>128</v>
      </c>
      <c r="E55" s="6" t="s">
        <v>137</v>
      </c>
      <c r="F55" s="6" t="s">
        <v>136</v>
      </c>
      <c r="L55" s="6" t="s">
        <v>130</v>
      </c>
      <c r="M55" s="72" t="s">
        <v>1437</v>
      </c>
      <c r="N55" s="295" t="str">
        <f>IF($M$52="","",VLOOKUP($M$52,'担当登録(代理設計監理)'!$C$11:$N$30,10,FALSE))</f>
        <v/>
      </c>
      <c r="O55" s="295"/>
      <c r="P55" s="295"/>
      <c r="Q55" s="295"/>
      <c r="R55" s="295"/>
      <c r="S55" s="87"/>
    </row>
    <row r="56" spans="4:37" ht="15" customHeight="1" x14ac:dyDescent="0.15">
      <c r="D56" s="6" t="s">
        <v>128</v>
      </c>
      <c r="E56" s="6" t="s">
        <v>133</v>
      </c>
      <c r="F56" s="6" t="s">
        <v>143</v>
      </c>
      <c r="L56" s="6" t="s">
        <v>130</v>
      </c>
      <c r="M56" s="295" t="str">
        <f>IF($M$52="","",VLOOKUP($M$52,'担当登録(代理設計監理)'!$C$11:$N$30,11,FALSE))</f>
        <v/>
      </c>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row>
    <row r="57" spans="4:37" ht="15" customHeight="1" x14ac:dyDescent="0.15">
      <c r="D57" s="6" t="s">
        <v>128</v>
      </c>
      <c r="E57" s="6" t="s">
        <v>144</v>
      </c>
      <c r="F57" s="6" t="s">
        <v>139</v>
      </c>
      <c r="L57" s="6" t="s">
        <v>130</v>
      </c>
      <c r="M57" s="295" t="str">
        <f>IF($M$52="","",VLOOKUP($M$52,'担当登録(代理設計監理)'!$C$11:$N$30,12,FALSE))</f>
        <v/>
      </c>
      <c r="N57" s="295"/>
      <c r="O57" s="295"/>
      <c r="P57" s="295"/>
      <c r="Q57" s="295"/>
      <c r="R57" s="295"/>
      <c r="S57" s="87"/>
      <c r="T57" s="9"/>
      <c r="U57" s="87"/>
      <c r="V57" s="87"/>
      <c r="W57" s="87"/>
    </row>
    <row r="58" spans="4:37" ht="15" customHeight="1" x14ac:dyDescent="0.15">
      <c r="D58" s="6" t="s">
        <v>128</v>
      </c>
      <c r="E58" s="6" t="s">
        <v>153</v>
      </c>
      <c r="F58" s="6" t="s">
        <v>154</v>
      </c>
      <c r="O58" s="6" t="s">
        <v>130</v>
      </c>
      <c r="P58" s="291"/>
      <c r="Q58" s="291"/>
      <c r="R58" s="291"/>
      <c r="S58" s="291"/>
      <c r="T58" s="291"/>
      <c r="U58" s="291"/>
      <c r="V58" s="291"/>
      <c r="W58" s="291"/>
      <c r="X58" s="291"/>
      <c r="Y58" s="291"/>
      <c r="Z58" s="291"/>
      <c r="AA58" s="291"/>
      <c r="AB58" s="291"/>
      <c r="AC58" s="291"/>
      <c r="AD58" s="291"/>
      <c r="AE58" s="291"/>
      <c r="AF58" s="291"/>
      <c r="AG58" s="291"/>
      <c r="AH58" s="291"/>
      <c r="AI58" s="291"/>
    </row>
    <row r="63" spans="4:37" ht="15" customHeight="1" x14ac:dyDescent="0.15">
      <c r="D63" s="6" t="s">
        <v>427</v>
      </c>
    </row>
    <row r="64" spans="4:37" ht="15" customHeight="1" x14ac:dyDescent="0.15">
      <c r="D64" s="6" t="s">
        <v>428</v>
      </c>
    </row>
    <row r="65" spans="4:37" ht="15" customHeight="1" x14ac:dyDescent="0.15">
      <c r="D65" s="36" t="s">
        <v>171</v>
      </c>
      <c r="E65" s="6" t="s">
        <v>430</v>
      </c>
    </row>
    <row r="66" spans="4:37" ht="15" customHeight="1" x14ac:dyDescent="0.15">
      <c r="D66" s="6" t="s">
        <v>128</v>
      </c>
      <c r="E66" s="6" t="s">
        <v>129</v>
      </c>
      <c r="F66" s="6" t="s">
        <v>135</v>
      </c>
      <c r="L66" s="6" t="s">
        <v>130</v>
      </c>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4:37" ht="15" customHeight="1" x14ac:dyDescent="0.15">
      <c r="D67" s="6" t="s">
        <v>128</v>
      </c>
      <c r="E67" s="6" t="s">
        <v>131</v>
      </c>
      <c r="F67" s="6" t="s">
        <v>141</v>
      </c>
      <c r="L67" s="6" t="s">
        <v>130</v>
      </c>
      <c r="M67" s="6" t="s">
        <v>429</v>
      </c>
      <c r="U67" s="297"/>
      <c r="V67" s="297"/>
      <c r="W67" s="297"/>
      <c r="X67" s="297"/>
      <c r="Y67" s="297"/>
      <c r="Z67" s="9" t="s">
        <v>148</v>
      </c>
    </row>
    <row r="68" spans="4:37" ht="9.9499999999999993" customHeight="1" x14ac:dyDescent="0.15"/>
    <row r="69" spans="4:37" ht="15" customHeight="1" x14ac:dyDescent="0.15">
      <c r="D69" s="36" t="s">
        <v>171</v>
      </c>
      <c r="E69" s="6" t="s">
        <v>431</v>
      </c>
    </row>
    <row r="70" spans="4:37" ht="15" customHeight="1" x14ac:dyDescent="0.15">
      <c r="D70" s="6" t="s">
        <v>128</v>
      </c>
      <c r="E70" s="6" t="s">
        <v>129</v>
      </c>
      <c r="F70" s="6" t="s">
        <v>135</v>
      </c>
      <c r="L70" s="6" t="s">
        <v>130</v>
      </c>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row>
    <row r="71" spans="4:37" ht="15" customHeight="1" x14ac:dyDescent="0.15">
      <c r="D71" s="6" t="s">
        <v>128</v>
      </c>
      <c r="E71" s="6" t="s">
        <v>131</v>
      </c>
      <c r="F71" s="6" t="s">
        <v>141</v>
      </c>
      <c r="L71" s="6" t="s">
        <v>130</v>
      </c>
      <c r="M71" s="6" t="s">
        <v>429</v>
      </c>
      <c r="U71" s="297"/>
      <c r="V71" s="297"/>
      <c r="W71" s="297"/>
      <c r="X71" s="297"/>
      <c r="Y71" s="297"/>
      <c r="Z71" s="9" t="s">
        <v>148</v>
      </c>
    </row>
    <row r="72" spans="4:37" ht="9.9499999999999993" customHeight="1" x14ac:dyDescent="0.15"/>
    <row r="73" spans="4:37" ht="15" customHeight="1" x14ac:dyDescent="0.15">
      <c r="D73" s="36" t="s">
        <v>171</v>
      </c>
      <c r="E73" s="6" t="s">
        <v>432</v>
      </c>
    </row>
    <row r="74" spans="4:37" ht="15" customHeight="1" x14ac:dyDescent="0.15">
      <c r="D74" s="6" t="s">
        <v>128</v>
      </c>
      <c r="E74" s="6" t="s">
        <v>129</v>
      </c>
      <c r="F74" s="6" t="s">
        <v>135</v>
      </c>
      <c r="L74" s="6" t="s">
        <v>130</v>
      </c>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row>
    <row r="75" spans="4:37" ht="15" customHeight="1" x14ac:dyDescent="0.15">
      <c r="D75" s="6" t="s">
        <v>128</v>
      </c>
      <c r="E75" s="6" t="s">
        <v>131</v>
      </c>
      <c r="F75" s="6" t="s">
        <v>141</v>
      </c>
      <c r="L75" s="6" t="s">
        <v>130</v>
      </c>
      <c r="M75" s="6" t="s">
        <v>433</v>
      </c>
      <c r="U75" s="297"/>
      <c r="V75" s="297"/>
      <c r="W75" s="297"/>
      <c r="X75" s="297"/>
      <c r="Y75" s="297"/>
      <c r="Z75" s="9" t="s">
        <v>148</v>
      </c>
    </row>
    <row r="76" spans="4:37" ht="15" customHeight="1" x14ac:dyDescent="0.15">
      <c r="D76" s="6" t="s">
        <v>128</v>
      </c>
      <c r="E76" s="6" t="s">
        <v>129</v>
      </c>
      <c r="F76" s="6" t="s">
        <v>135</v>
      </c>
      <c r="L76" s="6" t="s">
        <v>130</v>
      </c>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row>
    <row r="77" spans="4:37" ht="15" customHeight="1" x14ac:dyDescent="0.15">
      <c r="D77" s="6" t="s">
        <v>128</v>
      </c>
      <c r="E77" s="6" t="s">
        <v>131</v>
      </c>
      <c r="F77" s="6" t="s">
        <v>141</v>
      </c>
      <c r="L77" s="6" t="s">
        <v>130</v>
      </c>
      <c r="M77" s="6" t="s">
        <v>433</v>
      </c>
      <c r="U77" s="297"/>
      <c r="V77" s="297"/>
      <c r="W77" s="297"/>
      <c r="X77" s="297"/>
      <c r="Y77" s="297"/>
      <c r="Z77" s="9" t="s">
        <v>148</v>
      </c>
    </row>
    <row r="78" spans="4:37" ht="15" customHeight="1" x14ac:dyDescent="0.15">
      <c r="D78" s="6" t="s">
        <v>128</v>
      </c>
      <c r="E78" s="6" t="s">
        <v>129</v>
      </c>
      <c r="F78" s="6" t="s">
        <v>135</v>
      </c>
      <c r="L78" s="6" t="s">
        <v>130</v>
      </c>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row>
    <row r="79" spans="4:37" ht="15" customHeight="1" x14ac:dyDescent="0.15">
      <c r="D79" s="6" t="s">
        <v>128</v>
      </c>
      <c r="E79" s="6" t="s">
        <v>131</v>
      </c>
      <c r="F79" s="6" t="s">
        <v>141</v>
      </c>
      <c r="L79" s="6" t="s">
        <v>130</v>
      </c>
      <c r="M79" s="6" t="s">
        <v>433</v>
      </c>
      <c r="U79" s="297"/>
      <c r="V79" s="297"/>
      <c r="W79" s="297"/>
      <c r="X79" s="297"/>
      <c r="Y79" s="297"/>
      <c r="Z79" s="9" t="s">
        <v>148</v>
      </c>
    </row>
    <row r="80" spans="4:37" ht="9.9499999999999993" customHeight="1" x14ac:dyDescent="0.15"/>
    <row r="81" spans="2:37" ht="15" customHeight="1" x14ac:dyDescent="0.15">
      <c r="D81" s="36" t="s">
        <v>171</v>
      </c>
      <c r="E81" s="6" t="s">
        <v>434</v>
      </c>
    </row>
    <row r="82" spans="2:37" ht="15" customHeight="1" x14ac:dyDescent="0.15">
      <c r="D82" s="6" t="s">
        <v>128</v>
      </c>
      <c r="E82" s="6" t="s">
        <v>129</v>
      </c>
      <c r="F82" s="6" t="s">
        <v>135</v>
      </c>
      <c r="L82" s="6" t="s">
        <v>130</v>
      </c>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row>
    <row r="83" spans="2:37" ht="15" customHeight="1" x14ac:dyDescent="0.15">
      <c r="D83" s="6" t="s">
        <v>128</v>
      </c>
      <c r="E83" s="6" t="s">
        <v>131</v>
      </c>
      <c r="F83" s="6" t="s">
        <v>141</v>
      </c>
      <c r="L83" s="6" t="s">
        <v>130</v>
      </c>
      <c r="M83" s="6" t="s">
        <v>433</v>
      </c>
      <c r="U83" s="297"/>
      <c r="V83" s="297"/>
      <c r="W83" s="297"/>
      <c r="X83" s="297"/>
      <c r="Y83" s="297"/>
      <c r="Z83" s="9" t="s">
        <v>148</v>
      </c>
    </row>
    <row r="84" spans="2:37" ht="15" customHeight="1" x14ac:dyDescent="0.15">
      <c r="D84" s="6" t="s">
        <v>128</v>
      </c>
      <c r="E84" s="6" t="s">
        <v>129</v>
      </c>
      <c r="F84" s="6" t="s">
        <v>135</v>
      </c>
      <c r="L84" s="6" t="s">
        <v>130</v>
      </c>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row>
    <row r="85" spans="2:37" ht="15" customHeight="1" x14ac:dyDescent="0.15">
      <c r="D85" s="6" t="s">
        <v>128</v>
      </c>
      <c r="E85" s="6" t="s">
        <v>131</v>
      </c>
      <c r="F85" s="6" t="s">
        <v>141</v>
      </c>
      <c r="L85" s="6" t="s">
        <v>130</v>
      </c>
      <c r="M85" s="6" t="s">
        <v>433</v>
      </c>
      <c r="U85" s="297"/>
      <c r="V85" s="297"/>
      <c r="W85" s="297"/>
      <c r="X85" s="297"/>
      <c r="Y85" s="297"/>
      <c r="Z85" s="9" t="s">
        <v>148</v>
      </c>
    </row>
    <row r="86" spans="2:37" ht="15" customHeight="1" x14ac:dyDescent="0.15">
      <c r="D86" s="6" t="s">
        <v>128</v>
      </c>
      <c r="E86" s="6" t="s">
        <v>129</v>
      </c>
      <c r="F86" s="6" t="s">
        <v>135</v>
      </c>
      <c r="L86" s="6" t="s">
        <v>130</v>
      </c>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row>
    <row r="87" spans="2:37" ht="15" customHeight="1" x14ac:dyDescent="0.15">
      <c r="B87" s="30"/>
      <c r="C87" s="30"/>
      <c r="D87" s="30" t="s">
        <v>128</v>
      </c>
      <c r="E87" s="30" t="s">
        <v>131</v>
      </c>
      <c r="F87" s="30" t="s">
        <v>141</v>
      </c>
      <c r="G87" s="30"/>
      <c r="H87" s="30"/>
      <c r="I87" s="30"/>
      <c r="J87" s="30"/>
      <c r="K87" s="30"/>
      <c r="L87" s="30" t="s">
        <v>130</v>
      </c>
      <c r="M87" s="30" t="s">
        <v>433</v>
      </c>
      <c r="N87" s="30"/>
      <c r="O87" s="30"/>
      <c r="P87" s="30"/>
      <c r="Q87" s="30"/>
      <c r="R87" s="30"/>
      <c r="S87" s="30"/>
      <c r="T87" s="30"/>
      <c r="U87" s="298"/>
      <c r="V87" s="298"/>
      <c r="W87" s="298"/>
      <c r="X87" s="298"/>
      <c r="Y87" s="298"/>
      <c r="Z87" s="32" t="s">
        <v>148</v>
      </c>
      <c r="AA87" s="30"/>
      <c r="AB87" s="30"/>
      <c r="AC87" s="30"/>
      <c r="AD87" s="30"/>
      <c r="AE87" s="30"/>
      <c r="AF87" s="30"/>
      <c r="AG87" s="30"/>
      <c r="AH87" s="30"/>
      <c r="AI87" s="30"/>
      <c r="AJ87" s="30"/>
      <c r="AK87" s="30"/>
    </row>
    <row r="88" spans="2:37" ht="15" customHeight="1" x14ac:dyDescent="0.15">
      <c r="B88" s="6" t="s">
        <v>435</v>
      </c>
    </row>
    <row r="89" spans="2:37" ht="15" customHeight="1" x14ac:dyDescent="0.15">
      <c r="D89" s="6" t="s">
        <v>1110</v>
      </c>
    </row>
    <row r="90" spans="2:37" ht="15" customHeight="1" x14ac:dyDescent="0.15">
      <c r="D90" s="6" t="s">
        <v>128</v>
      </c>
      <c r="E90" s="6" t="s">
        <v>129</v>
      </c>
      <c r="F90" s="6" t="s">
        <v>135</v>
      </c>
      <c r="L90" s="6" t="s">
        <v>130</v>
      </c>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row>
    <row r="91" spans="2:37" ht="15" customHeight="1" x14ac:dyDescent="0.15">
      <c r="D91" s="6" t="s">
        <v>128</v>
      </c>
      <c r="E91" s="6" t="s">
        <v>131</v>
      </c>
      <c r="F91" s="6" t="s">
        <v>436</v>
      </c>
      <c r="L91" s="6" t="s">
        <v>130</v>
      </c>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row>
    <row r="92" spans="2:37" ht="15" customHeight="1" x14ac:dyDescent="0.15">
      <c r="D92" s="6" t="s">
        <v>128</v>
      </c>
      <c r="E92" s="6" t="s">
        <v>132</v>
      </c>
      <c r="F92" s="6" t="s">
        <v>136</v>
      </c>
      <c r="L92" s="6" t="s">
        <v>130</v>
      </c>
      <c r="M92" s="72" t="s">
        <v>1437</v>
      </c>
      <c r="N92" s="296"/>
      <c r="O92" s="296"/>
      <c r="P92" s="296"/>
      <c r="Q92" s="296"/>
      <c r="R92" s="296"/>
      <c r="S92" s="12"/>
    </row>
    <row r="93" spans="2:37" ht="15" customHeight="1" x14ac:dyDescent="0.15">
      <c r="D93" s="6" t="s">
        <v>128</v>
      </c>
      <c r="E93" s="6" t="s">
        <v>137</v>
      </c>
      <c r="F93" s="6" t="s">
        <v>143</v>
      </c>
      <c r="L93" s="6" t="s">
        <v>130</v>
      </c>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row>
    <row r="94" spans="2:37" ht="15" customHeight="1" x14ac:dyDescent="0.15">
      <c r="D94" s="6" t="s">
        <v>128</v>
      </c>
      <c r="E94" s="6" t="s">
        <v>133</v>
      </c>
      <c r="F94" s="6" t="s">
        <v>139</v>
      </c>
      <c r="L94" s="6" t="s">
        <v>130</v>
      </c>
      <c r="M94" s="296"/>
      <c r="N94" s="296"/>
      <c r="O94" s="296"/>
      <c r="P94" s="296"/>
      <c r="Q94" s="296"/>
      <c r="R94" s="296"/>
      <c r="S94" s="12"/>
      <c r="T94" s="9"/>
      <c r="U94" s="12"/>
      <c r="V94" s="12"/>
      <c r="W94" s="12"/>
    </row>
    <row r="95" spans="2:37" ht="15" customHeight="1" x14ac:dyDescent="0.15">
      <c r="D95" s="6" t="s">
        <v>128</v>
      </c>
      <c r="E95" s="6" t="s">
        <v>144</v>
      </c>
      <c r="F95" s="6" t="s">
        <v>437</v>
      </c>
      <c r="L95" s="6" t="s">
        <v>130</v>
      </c>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row>
    <row r="96" spans="2:37" ht="15" customHeight="1" x14ac:dyDescent="0.15">
      <c r="D96" s="6" t="s">
        <v>128</v>
      </c>
      <c r="E96" s="6" t="s">
        <v>153</v>
      </c>
      <c r="F96" s="6" t="s">
        <v>438</v>
      </c>
      <c r="N96" s="6" t="s">
        <v>130</v>
      </c>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row>
    <row r="97" spans="4:37" ht="9.9499999999999993" customHeight="1" x14ac:dyDescent="0.15"/>
    <row r="98" spans="4:37" ht="15" customHeight="1" x14ac:dyDescent="0.15">
      <c r="D98" s="6" t="s">
        <v>439</v>
      </c>
    </row>
    <row r="99" spans="4:37" ht="15" customHeight="1" x14ac:dyDescent="0.15">
      <c r="D99" s="6" t="s">
        <v>128</v>
      </c>
      <c r="E99" s="6" t="s">
        <v>129</v>
      </c>
      <c r="F99" s="6" t="s">
        <v>135</v>
      </c>
      <c r="L99" s="6" t="s">
        <v>130</v>
      </c>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row>
    <row r="100" spans="4:37" ht="15" customHeight="1" x14ac:dyDescent="0.15">
      <c r="D100" s="6" t="s">
        <v>128</v>
      </c>
      <c r="E100" s="6" t="s">
        <v>131</v>
      </c>
      <c r="F100" s="6" t="s">
        <v>436</v>
      </c>
      <c r="L100" s="6" t="s">
        <v>130</v>
      </c>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row>
    <row r="101" spans="4:37" ht="15" customHeight="1" x14ac:dyDescent="0.15">
      <c r="D101" s="6" t="s">
        <v>128</v>
      </c>
      <c r="E101" s="6" t="s">
        <v>132</v>
      </c>
      <c r="F101" s="6" t="s">
        <v>136</v>
      </c>
      <c r="L101" s="6" t="s">
        <v>130</v>
      </c>
      <c r="M101" s="72" t="s">
        <v>1437</v>
      </c>
      <c r="N101" s="296"/>
      <c r="O101" s="296"/>
      <c r="P101" s="296"/>
      <c r="Q101" s="296"/>
      <c r="R101" s="296"/>
      <c r="S101" s="12"/>
    </row>
    <row r="102" spans="4:37" ht="15" customHeight="1" x14ac:dyDescent="0.15">
      <c r="D102" s="6" t="s">
        <v>128</v>
      </c>
      <c r="E102" s="6" t="s">
        <v>137</v>
      </c>
      <c r="F102" s="6" t="s">
        <v>143</v>
      </c>
      <c r="L102" s="6" t="s">
        <v>130</v>
      </c>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row>
    <row r="103" spans="4:37" ht="15" customHeight="1" x14ac:dyDescent="0.15">
      <c r="D103" s="6" t="s">
        <v>128</v>
      </c>
      <c r="E103" s="6" t="s">
        <v>133</v>
      </c>
      <c r="F103" s="6" t="s">
        <v>139</v>
      </c>
      <c r="L103" s="6" t="s">
        <v>130</v>
      </c>
      <c r="M103" s="296"/>
      <c r="N103" s="296"/>
      <c r="O103" s="296"/>
      <c r="P103" s="296"/>
      <c r="Q103" s="296"/>
      <c r="R103" s="296"/>
      <c r="S103" s="12"/>
      <c r="T103" s="9"/>
      <c r="U103" s="12"/>
      <c r="V103" s="12"/>
      <c r="W103" s="12"/>
    </row>
    <row r="104" spans="4:37" ht="15" customHeight="1" x14ac:dyDescent="0.15">
      <c r="D104" s="6" t="s">
        <v>128</v>
      </c>
      <c r="E104" s="6" t="s">
        <v>144</v>
      </c>
      <c r="F104" s="6" t="s">
        <v>437</v>
      </c>
      <c r="L104" s="6" t="s">
        <v>130</v>
      </c>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row>
    <row r="105" spans="4:37" ht="15" customHeight="1" x14ac:dyDescent="0.15">
      <c r="D105" s="6" t="s">
        <v>128</v>
      </c>
      <c r="E105" s="6" t="s">
        <v>153</v>
      </c>
      <c r="F105" s="6" t="s">
        <v>438</v>
      </c>
      <c r="N105" s="6" t="s">
        <v>130</v>
      </c>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row>
    <row r="106" spans="4:37" ht="9.9499999999999993" customHeight="1" x14ac:dyDescent="0.15"/>
    <row r="107" spans="4:37" ht="15" customHeight="1" x14ac:dyDescent="0.15">
      <c r="D107" s="6" t="s">
        <v>128</v>
      </c>
      <c r="E107" s="6" t="s">
        <v>129</v>
      </c>
      <c r="F107" s="6" t="s">
        <v>135</v>
      </c>
      <c r="L107" s="6" t="s">
        <v>130</v>
      </c>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row>
    <row r="108" spans="4:37" ht="15" customHeight="1" x14ac:dyDescent="0.15">
      <c r="D108" s="6" t="s">
        <v>128</v>
      </c>
      <c r="E108" s="6" t="s">
        <v>131</v>
      </c>
      <c r="F108" s="6" t="s">
        <v>436</v>
      </c>
      <c r="L108" s="6" t="s">
        <v>130</v>
      </c>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row>
    <row r="109" spans="4:37" ht="15" customHeight="1" x14ac:dyDescent="0.15">
      <c r="D109" s="6" t="s">
        <v>128</v>
      </c>
      <c r="E109" s="6" t="s">
        <v>132</v>
      </c>
      <c r="F109" s="6" t="s">
        <v>136</v>
      </c>
      <c r="L109" s="6" t="s">
        <v>130</v>
      </c>
      <c r="M109" s="72" t="s">
        <v>1437</v>
      </c>
      <c r="N109" s="296"/>
      <c r="O109" s="296"/>
      <c r="P109" s="296"/>
      <c r="Q109" s="296"/>
      <c r="R109" s="296"/>
      <c r="S109" s="12"/>
    </row>
    <row r="110" spans="4:37" ht="15" customHeight="1" x14ac:dyDescent="0.15">
      <c r="D110" s="6" t="s">
        <v>128</v>
      </c>
      <c r="E110" s="6" t="s">
        <v>137</v>
      </c>
      <c r="F110" s="6" t="s">
        <v>143</v>
      </c>
      <c r="L110" s="6" t="s">
        <v>130</v>
      </c>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row>
    <row r="111" spans="4:37" ht="15" customHeight="1" x14ac:dyDescent="0.15">
      <c r="D111" s="6" t="s">
        <v>128</v>
      </c>
      <c r="E111" s="6" t="s">
        <v>133</v>
      </c>
      <c r="F111" s="6" t="s">
        <v>139</v>
      </c>
      <c r="L111" s="6" t="s">
        <v>130</v>
      </c>
      <c r="M111" s="296"/>
      <c r="N111" s="296"/>
      <c r="O111" s="296"/>
      <c r="P111" s="296"/>
      <c r="Q111" s="296"/>
      <c r="R111" s="296"/>
      <c r="S111" s="12"/>
      <c r="T111" s="9"/>
      <c r="U111" s="12"/>
      <c r="V111" s="12"/>
      <c r="W111" s="12"/>
    </row>
    <row r="112" spans="4:37" ht="15" customHeight="1" x14ac:dyDescent="0.15">
      <c r="D112" s="6" t="s">
        <v>128</v>
      </c>
      <c r="E112" s="6" t="s">
        <v>144</v>
      </c>
      <c r="F112" s="6" t="s">
        <v>437</v>
      </c>
      <c r="L112" s="6" t="s">
        <v>130</v>
      </c>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row>
    <row r="113" spans="2:37" ht="15" customHeight="1" x14ac:dyDescent="0.15">
      <c r="D113" s="6" t="s">
        <v>128</v>
      </c>
      <c r="E113" s="6" t="s">
        <v>153</v>
      </c>
      <c r="F113" s="6" t="s">
        <v>438</v>
      </c>
      <c r="N113" s="6" t="s">
        <v>130</v>
      </c>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row>
    <row r="114" spans="2:37" ht="9.9499999999999993" customHeight="1" x14ac:dyDescent="0.15"/>
    <row r="115" spans="2:37" ht="15" customHeight="1" x14ac:dyDescent="0.15">
      <c r="D115" s="6" t="s">
        <v>128</v>
      </c>
      <c r="E115" s="6" t="s">
        <v>129</v>
      </c>
      <c r="F115" s="6" t="s">
        <v>135</v>
      </c>
      <c r="L115" s="6" t="s">
        <v>130</v>
      </c>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row>
    <row r="116" spans="2:37" ht="15" customHeight="1" x14ac:dyDescent="0.15">
      <c r="D116" s="6" t="s">
        <v>128</v>
      </c>
      <c r="E116" s="6" t="s">
        <v>131</v>
      </c>
      <c r="F116" s="6" t="s">
        <v>436</v>
      </c>
      <c r="L116" s="6" t="s">
        <v>130</v>
      </c>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row>
    <row r="117" spans="2:37" ht="15" customHeight="1" x14ac:dyDescent="0.15">
      <c r="D117" s="6" t="s">
        <v>128</v>
      </c>
      <c r="E117" s="6" t="s">
        <v>132</v>
      </c>
      <c r="F117" s="6" t="s">
        <v>136</v>
      </c>
      <c r="L117" s="6" t="s">
        <v>130</v>
      </c>
      <c r="M117" s="72" t="s">
        <v>1437</v>
      </c>
      <c r="N117" s="296"/>
      <c r="O117" s="296"/>
      <c r="P117" s="296"/>
      <c r="Q117" s="296"/>
      <c r="R117" s="296"/>
      <c r="S117" s="89"/>
    </row>
    <row r="118" spans="2:37" ht="15" customHeight="1" x14ac:dyDescent="0.15">
      <c r="D118" s="6" t="s">
        <v>128</v>
      </c>
      <c r="E118" s="6" t="s">
        <v>137</v>
      </c>
      <c r="F118" s="6" t="s">
        <v>143</v>
      </c>
      <c r="L118" s="6" t="s">
        <v>130</v>
      </c>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row>
    <row r="119" spans="2:37" ht="15" customHeight="1" x14ac:dyDescent="0.15">
      <c r="D119" s="6" t="s">
        <v>128</v>
      </c>
      <c r="E119" s="6" t="s">
        <v>133</v>
      </c>
      <c r="F119" s="6" t="s">
        <v>139</v>
      </c>
      <c r="L119" s="6" t="s">
        <v>130</v>
      </c>
      <c r="M119" s="296"/>
      <c r="N119" s="296"/>
      <c r="O119" s="296"/>
      <c r="P119" s="296"/>
      <c r="Q119" s="296"/>
      <c r="R119" s="296"/>
      <c r="S119" s="12"/>
      <c r="T119" s="9"/>
      <c r="U119" s="12"/>
      <c r="V119" s="12"/>
      <c r="W119" s="12"/>
    </row>
    <row r="120" spans="2:37" ht="15" customHeight="1" x14ac:dyDescent="0.15">
      <c r="D120" s="6" t="s">
        <v>128</v>
      </c>
      <c r="E120" s="6" t="s">
        <v>144</v>
      </c>
      <c r="F120" s="6" t="s">
        <v>437</v>
      </c>
      <c r="L120" s="6" t="s">
        <v>130</v>
      </c>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row>
    <row r="121" spans="2:37" ht="15" customHeight="1" x14ac:dyDescent="0.15">
      <c r="D121" s="6" t="s">
        <v>128</v>
      </c>
      <c r="E121" s="6" t="s">
        <v>153</v>
      </c>
      <c r="F121" s="6" t="s">
        <v>438</v>
      </c>
      <c r="N121" s="6" t="s">
        <v>130</v>
      </c>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row>
    <row r="123" spans="2:37" ht="1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2:37" ht="15" customHeight="1" x14ac:dyDescent="0.15">
      <c r="B124" s="6" t="s">
        <v>440</v>
      </c>
    </row>
    <row r="125" spans="2:37" ht="15" customHeight="1" x14ac:dyDescent="0.15">
      <c r="D125" s="6" t="s">
        <v>441</v>
      </c>
    </row>
    <row r="126" spans="2:37" ht="15" customHeight="1" x14ac:dyDescent="0.15">
      <c r="D126" s="6" t="s">
        <v>128</v>
      </c>
      <c r="E126" s="6" t="s">
        <v>129</v>
      </c>
      <c r="F126" s="6" t="s">
        <v>141</v>
      </c>
      <c r="L126" s="6" t="s">
        <v>130</v>
      </c>
      <c r="M126" s="9" t="s">
        <v>1438</v>
      </c>
      <c r="N126" s="294" t="str">
        <f>IF($M$127="","",VLOOKUP($M$127,'担当登録(代理設計監理)'!$C$11:$K$30,2,FALSE))</f>
        <v/>
      </c>
      <c r="O126" s="294"/>
      <c r="P126" s="294"/>
      <c r="Q126" s="294"/>
      <c r="R126" s="9" t="s">
        <v>146</v>
      </c>
      <c r="S126" s="6" t="s">
        <v>150</v>
      </c>
      <c r="X126" s="9" t="s">
        <v>145</v>
      </c>
      <c r="Y126" s="294" t="str">
        <f>IF($M$127="","",VLOOKUP($M$127,'担当登録(代理設計監理)'!$C$11:$K$30,3,FALSE))</f>
        <v/>
      </c>
      <c r="Z126" s="294"/>
      <c r="AA126" s="294"/>
      <c r="AB126" s="294"/>
      <c r="AC126" s="9" t="s">
        <v>146</v>
      </c>
      <c r="AG126" s="33" t="s">
        <v>151</v>
      </c>
      <c r="AH126" s="294" t="str">
        <f>IF($M$127="","",VLOOKUP($M$127,'担当登録(代理設計監理)'!$C$11:$K$30,4,FALSE))</f>
        <v/>
      </c>
      <c r="AI126" s="294"/>
      <c r="AJ126" s="294"/>
      <c r="AK126" s="9" t="s">
        <v>148</v>
      </c>
    </row>
    <row r="127" spans="2:37" ht="15" customHeight="1" x14ac:dyDescent="0.15">
      <c r="D127" s="6" t="s">
        <v>128</v>
      </c>
      <c r="E127" s="6" t="s">
        <v>131</v>
      </c>
      <c r="F127" s="6" t="s">
        <v>135</v>
      </c>
      <c r="L127" s="6" t="s">
        <v>130</v>
      </c>
      <c r="M127" s="291"/>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row>
    <row r="128" spans="2:37" ht="15" customHeight="1" x14ac:dyDescent="0.15">
      <c r="D128" s="6" t="s">
        <v>128</v>
      </c>
      <c r="E128" s="6" t="s">
        <v>132</v>
      </c>
      <c r="F128" s="6" t="s">
        <v>142</v>
      </c>
      <c r="L128" s="6" t="s">
        <v>130</v>
      </c>
      <c r="M128" s="9" t="s">
        <v>145</v>
      </c>
      <c r="N128" s="294" t="str">
        <f>IF($M$127="","",VLOOKUP($M$127,'担当登録(代理設計監理)'!$C$11:$K$30,7,FALSE))</f>
        <v/>
      </c>
      <c r="O128" s="294"/>
      <c r="P128" s="294"/>
      <c r="Q128" s="294"/>
      <c r="R128" s="9" t="s">
        <v>146</v>
      </c>
      <c r="S128" s="6" t="s">
        <v>147</v>
      </c>
      <c r="X128" s="9" t="s">
        <v>145</v>
      </c>
      <c r="Y128" s="294" t="str">
        <f>IF($M$127="","",VLOOKUP($M$127,'担当登録(代理設計監理)'!$C$11:$K$30,8,FALSE))</f>
        <v/>
      </c>
      <c r="Z128" s="294"/>
      <c r="AA128" s="294"/>
      <c r="AB128" s="294"/>
      <c r="AC128" s="9" t="s">
        <v>146</v>
      </c>
      <c r="AG128" s="33" t="s">
        <v>149</v>
      </c>
      <c r="AH128" s="294" t="str">
        <f>IF($M$127="","",VLOOKUP($M$127,'担当登録(代理設計監理)'!$C$11:$K$30,9,FALSE))</f>
        <v/>
      </c>
      <c r="AI128" s="294"/>
      <c r="AJ128" s="294"/>
      <c r="AK128" s="9" t="s">
        <v>148</v>
      </c>
    </row>
    <row r="129" spans="4:37" ht="15" customHeight="1" x14ac:dyDescent="0.15">
      <c r="M129" s="295" t="str">
        <f>IF($M$127="","",VLOOKUP($M$127,'担当登録(代理設計監理)'!$C$11:$K$30,6,FALSE))</f>
        <v/>
      </c>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95"/>
      <c r="AJ129" s="295"/>
      <c r="AK129" s="295"/>
    </row>
    <row r="130" spans="4:37" ht="15" customHeight="1" x14ac:dyDescent="0.15">
      <c r="D130" s="6" t="s">
        <v>128</v>
      </c>
      <c r="E130" s="6" t="s">
        <v>137</v>
      </c>
      <c r="F130" s="6" t="s">
        <v>136</v>
      </c>
      <c r="L130" s="6" t="s">
        <v>130</v>
      </c>
      <c r="M130" s="72" t="s">
        <v>1437</v>
      </c>
      <c r="N130" s="295" t="str">
        <f>IF($M$127="","",VLOOKUP($M$127,'担当登録(代理設計監理)'!$C$11:$N$30,10,FALSE))</f>
        <v/>
      </c>
      <c r="O130" s="295"/>
      <c r="P130" s="295"/>
      <c r="Q130" s="295"/>
      <c r="R130" s="295"/>
      <c r="S130" s="87"/>
    </row>
    <row r="131" spans="4:37" ht="15" customHeight="1" x14ac:dyDescent="0.15">
      <c r="D131" s="6" t="s">
        <v>128</v>
      </c>
      <c r="E131" s="6" t="s">
        <v>133</v>
      </c>
      <c r="F131" s="6" t="s">
        <v>143</v>
      </c>
      <c r="L131" s="6" t="s">
        <v>130</v>
      </c>
      <c r="M131" s="295" t="str">
        <f>IF($M$127="","",VLOOKUP($M$127,'担当登録(代理設計監理)'!$C$11:$N$30,11,FALSE))</f>
        <v/>
      </c>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row>
    <row r="132" spans="4:37" ht="15" customHeight="1" x14ac:dyDescent="0.15">
      <c r="D132" s="6" t="s">
        <v>128</v>
      </c>
      <c r="E132" s="6" t="s">
        <v>144</v>
      </c>
      <c r="F132" s="6" t="s">
        <v>139</v>
      </c>
      <c r="L132" s="6" t="s">
        <v>130</v>
      </c>
      <c r="M132" s="295" t="str">
        <f>IF($M$127="","",VLOOKUP($M$127,'担当登録(代理設計監理)'!$C$11:$N$30,12,FALSE))</f>
        <v/>
      </c>
      <c r="N132" s="295"/>
      <c r="O132" s="295"/>
      <c r="P132" s="295"/>
      <c r="Q132" s="295"/>
      <c r="R132" s="295"/>
      <c r="S132" s="87"/>
      <c r="T132" s="9"/>
      <c r="U132" s="87"/>
      <c r="V132" s="87"/>
      <c r="W132" s="87"/>
    </row>
    <row r="133" spans="4:37" ht="15" customHeight="1" x14ac:dyDescent="0.15">
      <c r="D133" s="6" t="s">
        <v>128</v>
      </c>
      <c r="E133" s="6" t="s">
        <v>153</v>
      </c>
      <c r="F133" s="6" t="s">
        <v>442</v>
      </c>
      <c r="O133" s="6" t="s">
        <v>130</v>
      </c>
      <c r="P133" s="291"/>
      <c r="Q133" s="291"/>
      <c r="R133" s="291"/>
      <c r="S133" s="291"/>
      <c r="T133" s="291"/>
      <c r="U133" s="291"/>
      <c r="V133" s="291"/>
      <c r="W133" s="291"/>
      <c r="X133" s="291"/>
      <c r="Y133" s="291"/>
      <c r="Z133" s="291"/>
      <c r="AA133" s="291"/>
      <c r="AB133" s="291"/>
      <c r="AC133" s="291"/>
      <c r="AD133" s="291"/>
      <c r="AE133" s="291"/>
      <c r="AF133" s="291"/>
      <c r="AG133" s="291"/>
      <c r="AH133" s="291"/>
      <c r="AI133" s="291"/>
    </row>
    <row r="134" spans="4:37" ht="9.9499999999999993" customHeight="1" x14ac:dyDescent="0.15"/>
    <row r="135" spans="4:37" ht="15" customHeight="1" x14ac:dyDescent="0.15">
      <c r="D135" s="6" t="s">
        <v>443</v>
      </c>
    </row>
    <row r="136" spans="4:37" ht="15" customHeight="1" x14ac:dyDescent="0.15">
      <c r="D136" s="6" t="s">
        <v>128</v>
      </c>
      <c r="E136" s="6" t="s">
        <v>129</v>
      </c>
      <c r="F136" s="6" t="s">
        <v>141</v>
      </c>
      <c r="L136" s="6" t="s">
        <v>130</v>
      </c>
      <c r="M136" s="9" t="s">
        <v>1438</v>
      </c>
      <c r="N136" s="294" t="str">
        <f>IF($M$137="","",VLOOKUP($M$137,'担当登録(代理設計監理)'!$C$11:$K$30,2,FALSE))</f>
        <v/>
      </c>
      <c r="O136" s="294"/>
      <c r="P136" s="294"/>
      <c r="Q136" s="294"/>
      <c r="R136" s="9" t="s">
        <v>146</v>
      </c>
      <c r="S136" s="6" t="s">
        <v>150</v>
      </c>
      <c r="X136" s="9" t="s">
        <v>145</v>
      </c>
      <c r="Y136" s="294" t="str">
        <f>IF($M$137="","",VLOOKUP($M$137,'担当登録(代理設計監理)'!$C$11:$K$30,3,FALSE))</f>
        <v/>
      </c>
      <c r="Z136" s="294"/>
      <c r="AA136" s="294"/>
      <c r="AB136" s="294"/>
      <c r="AC136" s="9" t="s">
        <v>146</v>
      </c>
      <c r="AG136" s="33" t="s">
        <v>151</v>
      </c>
      <c r="AH136" s="294" t="str">
        <f>IF($M$137="","",VLOOKUP($M$137,'担当登録(代理設計監理)'!$C$11:$K$30,4,FALSE))</f>
        <v/>
      </c>
      <c r="AI136" s="294"/>
      <c r="AJ136" s="294"/>
      <c r="AK136" s="9" t="s">
        <v>148</v>
      </c>
    </row>
    <row r="137" spans="4:37" ht="15" customHeight="1" x14ac:dyDescent="0.15">
      <c r="D137" s="6" t="s">
        <v>128</v>
      </c>
      <c r="E137" s="6" t="s">
        <v>131</v>
      </c>
      <c r="F137" s="6" t="s">
        <v>135</v>
      </c>
      <c r="L137" s="6" t="s">
        <v>130</v>
      </c>
      <c r="M137" s="291"/>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row>
    <row r="138" spans="4:37" ht="15" customHeight="1" x14ac:dyDescent="0.15">
      <c r="D138" s="6" t="s">
        <v>128</v>
      </c>
      <c r="E138" s="6" t="s">
        <v>132</v>
      </c>
      <c r="F138" s="6" t="s">
        <v>142</v>
      </c>
      <c r="L138" s="6" t="s">
        <v>130</v>
      </c>
      <c r="M138" s="9" t="s">
        <v>145</v>
      </c>
      <c r="N138" s="294" t="str">
        <f>IF($M$137="","",VLOOKUP($M$137,'担当登録(代理設計監理)'!$C$11:$K$30,7,FALSE))</f>
        <v/>
      </c>
      <c r="O138" s="294"/>
      <c r="P138" s="294"/>
      <c r="Q138" s="294"/>
      <c r="R138" s="9" t="s">
        <v>146</v>
      </c>
      <c r="S138" s="6" t="s">
        <v>147</v>
      </c>
      <c r="X138" s="9" t="s">
        <v>145</v>
      </c>
      <c r="Y138" s="294" t="str">
        <f>IF($M$137="","",VLOOKUP($M$137,'担当登録(代理設計監理)'!$C$11:$K$30,8,FALSE))</f>
        <v/>
      </c>
      <c r="Z138" s="294"/>
      <c r="AA138" s="294"/>
      <c r="AB138" s="294"/>
      <c r="AC138" s="9" t="s">
        <v>146</v>
      </c>
      <c r="AG138" s="33" t="s">
        <v>149</v>
      </c>
      <c r="AH138" s="294" t="str">
        <f>IF($M$137="","",VLOOKUP($M$137,'担当登録(代理設計監理)'!$C$11:$K$30,9,FALSE))</f>
        <v/>
      </c>
      <c r="AI138" s="294"/>
      <c r="AJ138" s="294"/>
      <c r="AK138" s="9" t="s">
        <v>148</v>
      </c>
    </row>
    <row r="139" spans="4:37" ht="15" customHeight="1" x14ac:dyDescent="0.15">
      <c r="M139" s="295" t="str">
        <f>IF($M$137="","",VLOOKUP($M$137,'担当登録(代理設計監理)'!$C$11:$K$30,6,FALSE))</f>
        <v/>
      </c>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295"/>
      <c r="AK139" s="295"/>
    </row>
    <row r="140" spans="4:37" ht="15" customHeight="1" x14ac:dyDescent="0.15">
      <c r="D140" s="6" t="s">
        <v>128</v>
      </c>
      <c r="E140" s="6" t="s">
        <v>137</v>
      </c>
      <c r="F140" s="6" t="s">
        <v>136</v>
      </c>
      <c r="L140" s="6" t="s">
        <v>130</v>
      </c>
      <c r="M140" s="72" t="s">
        <v>1437</v>
      </c>
      <c r="N140" s="295" t="str">
        <f>IF($M$137="","",VLOOKUP($M$137,'担当登録(代理設計監理)'!$C$11:$N$30,10,FALSE))</f>
        <v/>
      </c>
      <c r="O140" s="295"/>
      <c r="P140" s="295"/>
      <c r="Q140" s="295"/>
      <c r="R140" s="295"/>
      <c r="S140" s="87"/>
    </row>
    <row r="141" spans="4:37" ht="15" customHeight="1" x14ac:dyDescent="0.15">
      <c r="D141" s="6" t="s">
        <v>128</v>
      </c>
      <c r="E141" s="6" t="s">
        <v>133</v>
      </c>
      <c r="F141" s="6" t="s">
        <v>143</v>
      </c>
      <c r="L141" s="6" t="s">
        <v>130</v>
      </c>
      <c r="M141" s="295" t="str">
        <f>IF($M$137="","",VLOOKUP($M$137,'担当登録(代理設計監理)'!$C$11:$N$30,11,FALSE))</f>
        <v/>
      </c>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row>
    <row r="142" spans="4:37" ht="15" customHeight="1" x14ac:dyDescent="0.15">
      <c r="D142" s="6" t="s">
        <v>128</v>
      </c>
      <c r="E142" s="6" t="s">
        <v>144</v>
      </c>
      <c r="F142" s="6" t="s">
        <v>139</v>
      </c>
      <c r="L142" s="6" t="s">
        <v>130</v>
      </c>
      <c r="M142" s="295" t="str">
        <f>IF($M$137="","",VLOOKUP($M$137,'担当登録(代理設計監理)'!$C$11:$N$30,12,FALSE))</f>
        <v/>
      </c>
      <c r="N142" s="295"/>
      <c r="O142" s="295"/>
      <c r="P142" s="295"/>
      <c r="Q142" s="295"/>
      <c r="R142" s="295"/>
      <c r="S142" s="87"/>
      <c r="T142" s="9"/>
      <c r="U142" s="87"/>
      <c r="V142" s="87"/>
      <c r="W142" s="87"/>
    </row>
    <row r="143" spans="4:37" ht="15" customHeight="1" x14ac:dyDescent="0.15">
      <c r="D143" s="6" t="s">
        <v>128</v>
      </c>
      <c r="E143" s="6" t="s">
        <v>153</v>
      </c>
      <c r="F143" s="6" t="s">
        <v>442</v>
      </c>
      <c r="O143" s="6" t="s">
        <v>130</v>
      </c>
      <c r="P143" s="291"/>
      <c r="Q143" s="291"/>
      <c r="R143" s="291"/>
      <c r="S143" s="291"/>
      <c r="T143" s="291"/>
      <c r="U143" s="291"/>
      <c r="V143" s="291"/>
      <c r="W143" s="291"/>
      <c r="X143" s="291"/>
      <c r="Y143" s="291"/>
      <c r="Z143" s="291"/>
      <c r="AA143" s="291"/>
      <c r="AB143" s="291"/>
      <c r="AC143" s="291"/>
      <c r="AD143" s="291"/>
      <c r="AE143" s="291"/>
      <c r="AF143" s="291"/>
      <c r="AG143" s="291"/>
      <c r="AH143" s="291"/>
      <c r="AI143" s="291"/>
    </row>
    <row r="144" spans="4:37" ht="9.9499999999999993" customHeight="1" x14ac:dyDescent="0.15"/>
    <row r="145" spans="4:37" ht="15" customHeight="1" x14ac:dyDescent="0.15">
      <c r="D145" s="6" t="s">
        <v>128</v>
      </c>
      <c r="E145" s="6" t="s">
        <v>129</v>
      </c>
      <c r="F145" s="6" t="s">
        <v>141</v>
      </c>
      <c r="L145" s="6" t="s">
        <v>130</v>
      </c>
      <c r="M145" s="9" t="s">
        <v>1438</v>
      </c>
      <c r="N145" s="294" t="str">
        <f>IF($M$146="","",VLOOKUP($M$146,'担当登録(代理設計監理)'!$C$11:$K$30,2,FALSE))</f>
        <v/>
      </c>
      <c r="O145" s="294"/>
      <c r="P145" s="294"/>
      <c r="Q145" s="294"/>
      <c r="R145" s="9" t="s">
        <v>146</v>
      </c>
      <c r="S145" s="6" t="s">
        <v>150</v>
      </c>
      <c r="X145" s="9" t="s">
        <v>145</v>
      </c>
      <c r="Y145" s="294" t="str">
        <f>IF($M$146="","",VLOOKUP($M$146,'担当登録(代理設計監理)'!$C$11:$K$30,3,FALSE))</f>
        <v/>
      </c>
      <c r="Z145" s="294"/>
      <c r="AA145" s="294"/>
      <c r="AB145" s="294"/>
      <c r="AC145" s="9" t="s">
        <v>146</v>
      </c>
      <c r="AG145" s="33" t="s">
        <v>151</v>
      </c>
      <c r="AH145" s="294" t="str">
        <f>IF($M$146="","",VLOOKUP($M$146,'担当登録(代理設計監理)'!$C$11:$K$30,4,FALSE))</f>
        <v/>
      </c>
      <c r="AI145" s="294"/>
      <c r="AJ145" s="294"/>
      <c r="AK145" s="9" t="s">
        <v>148</v>
      </c>
    </row>
    <row r="146" spans="4:37" ht="15" customHeight="1" x14ac:dyDescent="0.15">
      <c r="D146" s="6" t="s">
        <v>128</v>
      </c>
      <c r="E146" s="6" t="s">
        <v>131</v>
      </c>
      <c r="F146" s="6" t="s">
        <v>135</v>
      </c>
      <c r="L146" s="6" t="s">
        <v>130</v>
      </c>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row>
    <row r="147" spans="4:37" ht="15" customHeight="1" x14ac:dyDescent="0.15">
      <c r="D147" s="6" t="s">
        <v>128</v>
      </c>
      <c r="E147" s="6" t="s">
        <v>132</v>
      </c>
      <c r="F147" s="6" t="s">
        <v>142</v>
      </c>
      <c r="L147" s="6" t="s">
        <v>130</v>
      </c>
      <c r="M147" s="9" t="s">
        <v>145</v>
      </c>
      <c r="N147" s="294" t="str">
        <f>IF($M$146="","",VLOOKUP($M$146,'担当登録(代理設計監理)'!$C$11:$K$30,7,FALSE))</f>
        <v/>
      </c>
      <c r="O147" s="294"/>
      <c r="P147" s="294"/>
      <c r="Q147" s="294"/>
      <c r="R147" s="9" t="s">
        <v>146</v>
      </c>
      <c r="S147" s="6" t="s">
        <v>147</v>
      </c>
      <c r="X147" s="9" t="s">
        <v>145</v>
      </c>
      <c r="Y147" s="294" t="str">
        <f>IF($M$146="","",VLOOKUP($M$146,'担当登録(代理設計監理)'!$C$11:$K$30,8,FALSE))</f>
        <v/>
      </c>
      <c r="Z147" s="294"/>
      <c r="AA147" s="294"/>
      <c r="AB147" s="294"/>
      <c r="AC147" s="9" t="s">
        <v>146</v>
      </c>
      <c r="AG147" s="33" t="s">
        <v>149</v>
      </c>
      <c r="AH147" s="294" t="str">
        <f>IF($M$146="","",VLOOKUP($M$146,'担当登録(代理設計監理)'!$C$11:$K$30,9,FALSE))</f>
        <v/>
      </c>
      <c r="AI147" s="294"/>
      <c r="AJ147" s="294"/>
      <c r="AK147" s="9" t="s">
        <v>148</v>
      </c>
    </row>
    <row r="148" spans="4:37" ht="15" customHeight="1" x14ac:dyDescent="0.15">
      <c r="M148" s="295" t="str">
        <f>IF($M$146="","",VLOOKUP($M$146,'担当登録(代理設計監理)'!$C$11:$K$30,6,FALSE))</f>
        <v/>
      </c>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295"/>
      <c r="AJ148" s="295"/>
      <c r="AK148" s="295"/>
    </row>
    <row r="149" spans="4:37" ht="15" customHeight="1" x14ac:dyDescent="0.15">
      <c r="D149" s="6" t="s">
        <v>128</v>
      </c>
      <c r="E149" s="6" t="s">
        <v>137</v>
      </c>
      <c r="F149" s="6" t="s">
        <v>136</v>
      </c>
      <c r="L149" s="6" t="s">
        <v>130</v>
      </c>
      <c r="M149" s="72" t="s">
        <v>1437</v>
      </c>
      <c r="N149" s="295" t="str">
        <f>IF($M$146="","",VLOOKUP($M$146,'担当登録(代理設計監理)'!$C$11:$N$30,10,FALSE))</f>
        <v/>
      </c>
      <c r="O149" s="295"/>
      <c r="P149" s="295"/>
      <c r="Q149" s="295"/>
      <c r="R149" s="295"/>
      <c r="S149" s="87"/>
    </row>
    <row r="150" spans="4:37" ht="9.9499999999999993" customHeight="1" x14ac:dyDescent="0.15">
      <c r="D150" s="6" t="s">
        <v>128</v>
      </c>
      <c r="E150" s="6" t="s">
        <v>133</v>
      </c>
      <c r="F150" s="6" t="s">
        <v>143</v>
      </c>
      <c r="L150" s="6" t="s">
        <v>130</v>
      </c>
      <c r="M150" s="295" t="str">
        <f>IF($M$146="","",VLOOKUP($M$146,'担当登録(代理設計監理)'!$C$11:$N$30,11,FALSE))</f>
        <v/>
      </c>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295"/>
      <c r="AJ150" s="295"/>
      <c r="AK150" s="295"/>
    </row>
    <row r="151" spans="4:37" ht="15" customHeight="1" x14ac:dyDescent="0.15">
      <c r="D151" s="6" t="s">
        <v>128</v>
      </c>
      <c r="E151" s="6" t="s">
        <v>144</v>
      </c>
      <c r="F151" s="6" t="s">
        <v>139</v>
      </c>
      <c r="L151" s="6" t="s">
        <v>130</v>
      </c>
      <c r="M151" s="295" t="str">
        <f>IF($M$146="","",VLOOKUP($M$146,'担当登録(代理設計監理)'!$C$11:$N$30,12,FALSE))</f>
        <v/>
      </c>
      <c r="N151" s="295"/>
      <c r="O151" s="295"/>
      <c r="P151" s="295"/>
      <c r="Q151" s="295"/>
      <c r="R151" s="295"/>
      <c r="S151" s="87"/>
      <c r="T151" s="9"/>
      <c r="U151" s="87"/>
      <c r="V151" s="87"/>
      <c r="W151" s="87"/>
    </row>
    <row r="152" spans="4:37" ht="15" customHeight="1" x14ac:dyDescent="0.15">
      <c r="D152" s="6" t="s">
        <v>128</v>
      </c>
      <c r="E152" s="6" t="s">
        <v>153</v>
      </c>
      <c r="F152" s="6" t="s">
        <v>442</v>
      </c>
      <c r="O152" s="6" t="s">
        <v>130</v>
      </c>
      <c r="P152" s="291"/>
      <c r="Q152" s="291"/>
      <c r="R152" s="291"/>
      <c r="S152" s="291"/>
      <c r="T152" s="291"/>
      <c r="U152" s="291"/>
      <c r="V152" s="291"/>
      <c r="W152" s="291"/>
      <c r="X152" s="291"/>
      <c r="Y152" s="291"/>
      <c r="Z152" s="291"/>
      <c r="AA152" s="291"/>
      <c r="AB152" s="291"/>
      <c r="AC152" s="291"/>
      <c r="AD152" s="291"/>
      <c r="AE152" s="291"/>
      <c r="AF152" s="291"/>
      <c r="AG152" s="291"/>
      <c r="AH152" s="291"/>
      <c r="AI152" s="291"/>
    </row>
    <row r="153" spans="4:37" ht="9.9499999999999993" customHeight="1" x14ac:dyDescent="0.15"/>
    <row r="154" spans="4:37" ht="15" customHeight="1" x14ac:dyDescent="0.15">
      <c r="D154" s="6" t="s">
        <v>128</v>
      </c>
      <c r="E154" s="6" t="s">
        <v>129</v>
      </c>
      <c r="F154" s="6" t="s">
        <v>141</v>
      </c>
      <c r="L154" s="6" t="s">
        <v>130</v>
      </c>
      <c r="M154" s="9" t="s">
        <v>1438</v>
      </c>
      <c r="N154" s="294" t="str">
        <f>IF($M$155="","",VLOOKUP($M$155,'担当登録(代理設計監理)'!$C$11:$K$30,2,FALSE))</f>
        <v/>
      </c>
      <c r="O154" s="294"/>
      <c r="P154" s="294"/>
      <c r="Q154" s="294"/>
      <c r="R154" s="9" t="s">
        <v>146</v>
      </c>
      <c r="S154" s="6" t="s">
        <v>150</v>
      </c>
      <c r="X154" s="9" t="s">
        <v>145</v>
      </c>
      <c r="Y154" s="294" t="str">
        <f>IF($M$155="","",VLOOKUP($M$155,'担当登録(代理設計監理)'!$C$11:$K$30,3,FALSE))</f>
        <v/>
      </c>
      <c r="Z154" s="294"/>
      <c r="AA154" s="294"/>
      <c r="AB154" s="294"/>
      <c r="AC154" s="9" t="s">
        <v>146</v>
      </c>
      <c r="AG154" s="33" t="s">
        <v>151</v>
      </c>
      <c r="AH154" s="294" t="str">
        <f>IF($M$155="","",VLOOKUP($M$155,'担当登録(代理設計監理)'!$C$11:$K$30,4,FALSE))</f>
        <v/>
      </c>
      <c r="AI154" s="294"/>
      <c r="AJ154" s="294"/>
      <c r="AK154" s="9" t="s">
        <v>148</v>
      </c>
    </row>
    <row r="155" spans="4:37" ht="15" customHeight="1" x14ac:dyDescent="0.15">
      <c r="D155" s="6" t="s">
        <v>128</v>
      </c>
      <c r="E155" s="6" t="s">
        <v>131</v>
      </c>
      <c r="F155" s="6" t="s">
        <v>135</v>
      </c>
      <c r="L155" s="6" t="s">
        <v>130</v>
      </c>
      <c r="M155" s="291"/>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291"/>
    </row>
    <row r="156" spans="4:37" ht="15" customHeight="1" x14ac:dyDescent="0.15">
      <c r="D156" s="6" t="s">
        <v>128</v>
      </c>
      <c r="E156" s="6" t="s">
        <v>132</v>
      </c>
      <c r="F156" s="6" t="s">
        <v>142</v>
      </c>
      <c r="L156" s="6" t="s">
        <v>130</v>
      </c>
      <c r="M156" s="9" t="s">
        <v>145</v>
      </c>
      <c r="N156" s="294" t="str">
        <f>IF($M$155="","",VLOOKUP($M$155,'担当登録(代理設計監理)'!$C$11:$K$30,7,FALSE))</f>
        <v/>
      </c>
      <c r="O156" s="294"/>
      <c r="P156" s="294"/>
      <c r="Q156" s="294"/>
      <c r="R156" s="9" t="s">
        <v>146</v>
      </c>
      <c r="S156" s="6" t="s">
        <v>147</v>
      </c>
      <c r="X156" s="9" t="s">
        <v>145</v>
      </c>
      <c r="Y156" s="294" t="str">
        <f>IF($M$155="","",VLOOKUP($M$155,'担当登録(代理設計監理)'!$C$11:$K$30,8,FALSE))</f>
        <v/>
      </c>
      <c r="Z156" s="294"/>
      <c r="AA156" s="294"/>
      <c r="AB156" s="294"/>
      <c r="AC156" s="9" t="s">
        <v>146</v>
      </c>
      <c r="AG156" s="33" t="s">
        <v>149</v>
      </c>
      <c r="AH156" s="294" t="str">
        <f>IF($M$155="","",VLOOKUP($M$155,'担当登録(代理設計監理)'!$C$11:$K$30,9,FALSE))</f>
        <v/>
      </c>
      <c r="AI156" s="294"/>
      <c r="AJ156" s="294"/>
      <c r="AK156" s="9" t="s">
        <v>148</v>
      </c>
    </row>
    <row r="157" spans="4:37" ht="15" customHeight="1" x14ac:dyDescent="0.15">
      <c r="M157" s="295" t="str">
        <f>IF($M$155="","",VLOOKUP($M$155,'担当登録(代理設計監理)'!$C$11:$K$30,6,FALSE))</f>
        <v/>
      </c>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c r="AK157" s="295"/>
    </row>
    <row r="158" spans="4:37" ht="15" customHeight="1" x14ac:dyDescent="0.15">
      <c r="D158" s="6" t="s">
        <v>128</v>
      </c>
      <c r="E158" s="6" t="s">
        <v>137</v>
      </c>
      <c r="F158" s="6" t="s">
        <v>136</v>
      </c>
      <c r="L158" s="6" t="s">
        <v>130</v>
      </c>
      <c r="M158" s="72" t="s">
        <v>1437</v>
      </c>
      <c r="N158" s="295" t="str">
        <f>IF($M$155="","",VLOOKUP($M$155,'担当登録(代理設計監理)'!$C$11:$N$30,10,FALSE))</f>
        <v/>
      </c>
      <c r="O158" s="295"/>
      <c r="P158" s="295"/>
      <c r="Q158" s="295"/>
      <c r="R158" s="295"/>
      <c r="S158" s="87"/>
    </row>
    <row r="159" spans="4:37" ht="15" customHeight="1" x14ac:dyDescent="0.15">
      <c r="D159" s="6" t="s">
        <v>128</v>
      </c>
      <c r="E159" s="6" t="s">
        <v>133</v>
      </c>
      <c r="F159" s="6" t="s">
        <v>143</v>
      </c>
      <c r="L159" s="6" t="s">
        <v>130</v>
      </c>
      <c r="M159" s="295" t="str">
        <f>IF($M$155="","",VLOOKUP($M$155,'担当登録(代理設計監理)'!$C$11:$N$30,11,FALSE))</f>
        <v/>
      </c>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c r="AK159" s="295"/>
    </row>
    <row r="160" spans="4:37" ht="15" customHeight="1" x14ac:dyDescent="0.15">
      <c r="D160" s="6" t="s">
        <v>128</v>
      </c>
      <c r="E160" s="6" t="s">
        <v>144</v>
      </c>
      <c r="F160" s="6" t="s">
        <v>139</v>
      </c>
      <c r="L160" s="6" t="s">
        <v>130</v>
      </c>
      <c r="M160" s="295" t="str">
        <f>IF($M$155="","",VLOOKUP($M$155,'担当登録(代理設計監理)'!$C$11:$N$30,12,FALSE))</f>
        <v/>
      </c>
      <c r="N160" s="295"/>
      <c r="O160" s="295"/>
      <c r="P160" s="295"/>
      <c r="Q160" s="295"/>
      <c r="R160" s="295"/>
      <c r="S160" s="87"/>
      <c r="T160" s="9"/>
      <c r="U160" s="87"/>
      <c r="V160" s="87"/>
      <c r="W160" s="87"/>
    </row>
    <row r="161" spans="2:37" ht="15" customHeight="1" x14ac:dyDescent="0.15">
      <c r="B161" s="30"/>
      <c r="C161" s="30"/>
      <c r="D161" s="30" t="s">
        <v>128</v>
      </c>
      <c r="E161" s="30" t="s">
        <v>153</v>
      </c>
      <c r="F161" s="30" t="s">
        <v>442</v>
      </c>
      <c r="G161" s="30"/>
      <c r="H161" s="30"/>
      <c r="I161" s="30"/>
      <c r="J161" s="30"/>
      <c r="K161" s="30"/>
      <c r="L161" s="30"/>
      <c r="M161" s="30"/>
      <c r="N161" s="30"/>
      <c r="O161" s="30" t="s">
        <v>130</v>
      </c>
      <c r="P161" s="292"/>
      <c r="Q161" s="292"/>
      <c r="R161" s="292"/>
      <c r="S161" s="292"/>
      <c r="T161" s="292"/>
      <c r="U161" s="292"/>
      <c r="V161" s="292"/>
      <c r="W161" s="292"/>
      <c r="X161" s="292"/>
      <c r="Y161" s="292"/>
      <c r="Z161" s="292"/>
      <c r="AA161" s="292"/>
      <c r="AB161" s="292"/>
      <c r="AC161" s="292"/>
      <c r="AD161" s="292"/>
      <c r="AE161" s="292"/>
      <c r="AF161" s="292"/>
      <c r="AG161" s="292"/>
      <c r="AH161" s="292"/>
      <c r="AI161" s="292"/>
      <c r="AJ161" s="30"/>
      <c r="AK161" s="30"/>
    </row>
    <row r="162" spans="2:37" ht="15" customHeight="1" x14ac:dyDescent="0.15">
      <c r="B162" s="6" t="s">
        <v>444</v>
      </c>
    </row>
    <row r="163" spans="2:37" ht="15" customHeight="1" x14ac:dyDescent="0.15">
      <c r="D163" s="6" t="s">
        <v>128</v>
      </c>
      <c r="E163" s="6" t="s">
        <v>129</v>
      </c>
      <c r="F163" s="6" t="s">
        <v>135</v>
      </c>
      <c r="L163" s="6" t="s">
        <v>130</v>
      </c>
      <c r="M163" s="291"/>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1"/>
      <c r="AJ163" s="291"/>
      <c r="AK163" s="291"/>
    </row>
    <row r="164" spans="2:37" ht="15" customHeight="1" x14ac:dyDescent="0.15">
      <c r="D164" s="6" t="s">
        <v>128</v>
      </c>
      <c r="E164" s="6" t="s">
        <v>131</v>
      </c>
      <c r="F164" s="6" t="s">
        <v>445</v>
      </c>
      <c r="L164" s="6" t="s">
        <v>130</v>
      </c>
      <c r="M164" s="6" t="s">
        <v>446</v>
      </c>
      <c r="R164" s="9" t="s">
        <v>145</v>
      </c>
      <c r="S164" s="294" t="str">
        <f>IF($M$163="","",VLOOKUP($M$163,'担当登録(施工)'!$C$11:$K$30,2,FALSE))</f>
        <v/>
      </c>
      <c r="T164" s="294"/>
      <c r="U164" s="294"/>
      <c r="V164" s="294"/>
      <c r="W164" s="294"/>
      <c r="X164" s="294"/>
      <c r="Y164" s="9" t="s">
        <v>146</v>
      </c>
      <c r="Z164" s="33" t="s">
        <v>447</v>
      </c>
      <c r="AA164" s="294" t="str">
        <f>IF($M$163="","",VLOOKUP($M$163,'担当登録(施工)'!$C$11:$K$30,3,FALSE))</f>
        <v/>
      </c>
      <c r="AB164" s="294"/>
      <c r="AC164" s="294"/>
      <c r="AD164" s="294" t="str">
        <f>IF($M$163="","",VLOOKUP($M$163,'担当登録(施工)'!$C$11:$K$30,4,FALSE))</f>
        <v/>
      </c>
      <c r="AE164" s="294"/>
      <c r="AF164" s="294"/>
      <c r="AG164" s="9" t="s">
        <v>148</v>
      </c>
      <c r="AI164" s="9"/>
    </row>
    <row r="165" spans="2:37" ht="15" customHeight="1" x14ac:dyDescent="0.15">
      <c r="M165" s="291" t="str">
        <f>IF($M$163="","",VLOOKUP($M$163,'担当登録(施工)'!$C$11:$K$30,6,FALSE))</f>
        <v/>
      </c>
      <c r="N165" s="291"/>
      <c r="O165" s="291"/>
      <c r="P165" s="291"/>
      <c r="Q165" s="291"/>
      <c r="R165" s="291"/>
      <c r="S165" s="291"/>
      <c r="T165" s="291"/>
      <c r="U165" s="291"/>
      <c r="V165" s="291"/>
      <c r="W165" s="291"/>
      <c r="X165" s="291"/>
      <c r="Y165" s="291"/>
      <c r="Z165" s="291"/>
      <c r="AA165" s="291"/>
      <c r="AB165" s="291"/>
      <c r="AC165" s="291"/>
      <c r="AD165" s="291"/>
      <c r="AE165" s="291"/>
      <c r="AF165" s="291"/>
      <c r="AG165" s="291"/>
      <c r="AH165" s="291"/>
      <c r="AI165" s="291"/>
      <c r="AJ165" s="291"/>
      <c r="AK165" s="291"/>
    </row>
    <row r="166" spans="2:37" ht="15" customHeight="1" x14ac:dyDescent="0.15">
      <c r="D166" s="6" t="s">
        <v>128</v>
      </c>
      <c r="E166" s="6" t="s">
        <v>1550</v>
      </c>
      <c r="F166" s="6" t="s">
        <v>136</v>
      </c>
      <c r="L166" s="6" t="s">
        <v>130</v>
      </c>
      <c r="M166" s="72" t="s">
        <v>1437</v>
      </c>
      <c r="N166" s="295" t="str">
        <f>IF($M$163="","",VLOOKUP($M$163,'担当登録(施工)'!$C$11:$K$30,7,FALSE))</f>
        <v/>
      </c>
      <c r="O166" s="295"/>
      <c r="P166" s="295"/>
      <c r="Q166" s="295"/>
      <c r="R166" s="295"/>
      <c r="S166" s="87"/>
    </row>
    <row r="167" spans="2:37" ht="15" customHeight="1" x14ac:dyDescent="0.15">
      <c r="D167" s="6" t="s">
        <v>128</v>
      </c>
      <c r="E167" s="6" t="s">
        <v>1551</v>
      </c>
      <c r="F167" s="6" t="s">
        <v>143</v>
      </c>
      <c r="L167" s="6" t="s">
        <v>130</v>
      </c>
      <c r="M167" s="295" t="str">
        <f>IF($M$163="","",VLOOKUP($M$163,'担当登録(施工)'!$C$11:$K$30,8,FALSE))</f>
        <v/>
      </c>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5"/>
      <c r="AJ167" s="295"/>
      <c r="AK167" s="295"/>
    </row>
    <row r="168" spans="2:37" ht="15" customHeight="1" x14ac:dyDescent="0.15">
      <c r="B168" s="30"/>
      <c r="C168" s="30"/>
      <c r="D168" s="30" t="s">
        <v>128</v>
      </c>
      <c r="E168" s="30" t="s">
        <v>1552</v>
      </c>
      <c r="F168" s="30" t="s">
        <v>139</v>
      </c>
      <c r="G168" s="30"/>
      <c r="H168" s="30"/>
      <c r="I168" s="30"/>
      <c r="J168" s="30"/>
      <c r="K168" s="30"/>
      <c r="L168" s="30" t="s">
        <v>130</v>
      </c>
      <c r="M168" s="301" t="str">
        <f>IF($M$163="","",VLOOKUP($M$163,'担当登録(施工)'!$C$11:$K$30,9,FALSE))</f>
        <v/>
      </c>
      <c r="N168" s="301"/>
      <c r="O168" s="301"/>
      <c r="P168" s="301"/>
      <c r="Q168" s="301"/>
      <c r="R168" s="301"/>
      <c r="S168" s="88"/>
      <c r="T168" s="32"/>
      <c r="U168" s="88"/>
      <c r="V168" s="88"/>
      <c r="W168" s="88"/>
      <c r="X168" s="30"/>
      <c r="Y168" s="30"/>
      <c r="Z168" s="30"/>
      <c r="AA168" s="30"/>
      <c r="AB168" s="30"/>
      <c r="AC168" s="30"/>
      <c r="AD168" s="30"/>
      <c r="AE168" s="30"/>
      <c r="AF168" s="30"/>
      <c r="AG168" s="30"/>
      <c r="AH168" s="30"/>
      <c r="AI168" s="30"/>
      <c r="AJ168" s="30"/>
      <c r="AK168" s="30"/>
    </row>
    <row r="169" spans="2:37" ht="15" customHeight="1" x14ac:dyDescent="0.15">
      <c r="B169" s="6" t="s">
        <v>479</v>
      </c>
    </row>
    <row r="170" spans="2:37" ht="15" customHeight="1" x14ac:dyDescent="0.15">
      <c r="E170" s="36" t="s">
        <v>171</v>
      </c>
      <c r="F170" s="6" t="s">
        <v>448</v>
      </c>
      <c r="M170" s="9" t="s">
        <v>145</v>
      </c>
      <c r="N170" s="291"/>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1"/>
      <c r="AJ170" s="291"/>
      <c r="AK170" s="9" t="s">
        <v>146</v>
      </c>
    </row>
    <row r="171" spans="2:37" ht="15" customHeight="1" x14ac:dyDescent="0.15">
      <c r="E171" s="36" t="s">
        <v>171</v>
      </c>
      <c r="F171" s="6" t="s">
        <v>449</v>
      </c>
      <c r="M171" s="9" t="s">
        <v>145</v>
      </c>
      <c r="N171" s="291"/>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9" t="s">
        <v>146</v>
      </c>
    </row>
    <row r="172" spans="2:37" ht="15" customHeight="1" x14ac:dyDescent="0.15">
      <c r="B172" s="30"/>
      <c r="C172" s="30"/>
      <c r="D172" s="30"/>
      <c r="E172" s="5" t="s">
        <v>171</v>
      </c>
      <c r="F172" s="30" t="s">
        <v>450</v>
      </c>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2:37" ht="15" customHeight="1" x14ac:dyDescent="0.15">
      <c r="B173" s="6" t="s">
        <v>1213</v>
      </c>
    </row>
    <row r="174" spans="2:37" ht="15" customHeight="1" x14ac:dyDescent="0.15">
      <c r="E174" s="36" t="s">
        <v>171</v>
      </c>
      <c r="F174" s="6" t="s">
        <v>480</v>
      </c>
      <c r="M174" s="9" t="s">
        <v>145</v>
      </c>
      <c r="N174" s="291"/>
      <c r="O174" s="291"/>
      <c r="P174" s="291"/>
      <c r="Q174" s="291"/>
      <c r="R174" s="291"/>
      <c r="S174" s="291"/>
      <c r="T174" s="291"/>
      <c r="U174" s="291"/>
      <c r="V174" s="291"/>
      <c r="W174" s="291"/>
      <c r="X174" s="291"/>
      <c r="Y174" s="291"/>
      <c r="Z174" s="291"/>
      <c r="AA174" s="291"/>
      <c r="AB174" s="291"/>
      <c r="AC174" s="291"/>
      <c r="AD174" s="291"/>
      <c r="AE174" s="291"/>
      <c r="AF174" s="291"/>
      <c r="AG174" s="291"/>
      <c r="AH174" s="291"/>
      <c r="AI174" s="291"/>
      <c r="AJ174" s="291"/>
      <c r="AK174" s="9" t="s">
        <v>146</v>
      </c>
    </row>
    <row r="175" spans="2:37" ht="15" customHeight="1" x14ac:dyDescent="0.15">
      <c r="E175" s="36" t="s">
        <v>171</v>
      </c>
      <c r="F175" s="6" t="s">
        <v>481</v>
      </c>
      <c r="M175" s="9" t="s">
        <v>145</v>
      </c>
      <c r="N175" s="291"/>
      <c r="O175" s="291"/>
      <c r="P175" s="291"/>
      <c r="Q175" s="291"/>
      <c r="R175" s="291"/>
      <c r="S175" s="291"/>
      <c r="T175" s="291"/>
      <c r="U175" s="291"/>
      <c r="V175" s="291"/>
      <c r="W175" s="291"/>
      <c r="X175" s="291"/>
      <c r="Y175" s="291"/>
      <c r="Z175" s="291"/>
      <c r="AA175" s="291"/>
      <c r="AB175" s="291"/>
      <c r="AC175" s="291"/>
      <c r="AD175" s="291"/>
      <c r="AE175" s="291"/>
      <c r="AF175" s="291"/>
      <c r="AG175" s="291"/>
      <c r="AH175" s="291"/>
      <c r="AI175" s="291"/>
      <c r="AJ175" s="291"/>
      <c r="AK175" s="9" t="s">
        <v>146</v>
      </c>
    </row>
    <row r="176" spans="2:37" ht="15" customHeight="1" x14ac:dyDescent="0.15">
      <c r="B176" s="30"/>
      <c r="C176" s="30"/>
      <c r="D176" s="30"/>
      <c r="E176" s="5" t="s">
        <v>171</v>
      </c>
      <c r="F176" s="30" t="s">
        <v>482</v>
      </c>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2:37" ht="15" customHeight="1" x14ac:dyDescent="0.15">
      <c r="B177" s="6" t="s">
        <v>483</v>
      </c>
      <c r="M177" s="293"/>
      <c r="N177" s="293"/>
      <c r="O177" s="293"/>
      <c r="P177" s="293"/>
      <c r="Q177" s="293"/>
      <c r="R177" s="293"/>
      <c r="S177" s="293"/>
      <c r="T177" s="293"/>
      <c r="U177" s="293"/>
      <c r="V177" s="293"/>
      <c r="W177" s="293"/>
      <c r="X177" s="293"/>
      <c r="Y177" s="293"/>
      <c r="Z177" s="293"/>
      <c r="AA177" s="293"/>
      <c r="AB177" s="34" t="s">
        <v>484</v>
      </c>
      <c r="AC177" s="35"/>
      <c r="AD177" s="35"/>
      <c r="AE177" s="35"/>
      <c r="AF177" s="35"/>
      <c r="AG177" s="35"/>
      <c r="AH177" s="35"/>
    </row>
    <row r="178" spans="2:37" ht="15" customHeight="1" x14ac:dyDescent="0.15">
      <c r="M178" s="291"/>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291"/>
    </row>
    <row r="179" spans="2:37" ht="15" customHeight="1" x14ac:dyDescent="0.15">
      <c r="M179" s="291"/>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row>
    <row r="180" spans="2:37" ht="15" customHeight="1" x14ac:dyDescent="0.15">
      <c r="M180" s="291"/>
      <c r="N180" s="291"/>
      <c r="O180" s="291"/>
      <c r="P180" s="291"/>
      <c r="Q180" s="291"/>
      <c r="R180" s="291"/>
      <c r="S180" s="291"/>
      <c r="T180" s="291"/>
      <c r="U180" s="291"/>
      <c r="V180" s="291"/>
      <c r="W180" s="291"/>
      <c r="X180" s="291"/>
      <c r="Y180" s="291"/>
      <c r="Z180" s="291"/>
      <c r="AA180" s="291"/>
      <c r="AB180" s="291"/>
      <c r="AC180" s="291"/>
      <c r="AD180" s="291"/>
      <c r="AE180" s="291"/>
      <c r="AF180" s="291"/>
      <c r="AG180" s="291"/>
      <c r="AH180" s="291"/>
      <c r="AI180" s="291"/>
      <c r="AJ180" s="291"/>
      <c r="AK180" s="291"/>
    </row>
    <row r="181" spans="2:37" ht="15" customHeight="1" x14ac:dyDescent="0.15">
      <c r="B181" s="30"/>
      <c r="C181" s="30"/>
      <c r="D181" s="30"/>
      <c r="E181" s="30"/>
      <c r="F181" s="30"/>
      <c r="G181" s="30"/>
      <c r="H181" s="30"/>
      <c r="I181" s="30"/>
      <c r="J181" s="30"/>
      <c r="K181" s="30"/>
      <c r="L181" s="30"/>
      <c r="M181" s="292"/>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row>
  </sheetData>
  <mergeCells count="199">
    <mergeCell ref="M168:R168"/>
    <mergeCell ref="N92:R92"/>
    <mergeCell ref="N101:R101"/>
    <mergeCell ref="N109:R109"/>
    <mergeCell ref="N117:R117"/>
    <mergeCell ref="M94:R94"/>
    <mergeCell ref="M103:R103"/>
    <mergeCell ref="M111:R111"/>
    <mergeCell ref="M119:R119"/>
    <mergeCell ref="M93:AK93"/>
    <mergeCell ref="M99:AK99"/>
    <mergeCell ref="M160:R160"/>
    <mergeCell ref="M100:AK100"/>
    <mergeCell ref="M116:AK116"/>
    <mergeCell ref="M102:AK102"/>
    <mergeCell ref="M104:AK104"/>
    <mergeCell ref="O105:AK105"/>
    <mergeCell ref="N130:R130"/>
    <mergeCell ref="N149:R149"/>
    <mergeCell ref="M151:R151"/>
    <mergeCell ref="M142:R142"/>
    <mergeCell ref="M132:R132"/>
    <mergeCell ref="N140:R140"/>
    <mergeCell ref="M127:AK127"/>
    <mergeCell ref="Y14:AB14"/>
    <mergeCell ref="AH14:AJ14"/>
    <mergeCell ref="N16:Q16"/>
    <mergeCell ref="Y16:AB16"/>
    <mergeCell ref="AH16:AJ16"/>
    <mergeCell ref="N23:Q23"/>
    <mergeCell ref="M11:AK11"/>
    <mergeCell ref="B4:AK4"/>
    <mergeCell ref="M7:AK7"/>
    <mergeCell ref="M8:AK8"/>
    <mergeCell ref="AH9:AK9"/>
    <mergeCell ref="M17:AK17"/>
    <mergeCell ref="M19:AK19"/>
    <mergeCell ref="M15:AK15"/>
    <mergeCell ref="Y23:AB23"/>
    <mergeCell ref="AH23:AJ23"/>
    <mergeCell ref="N10:R10"/>
    <mergeCell ref="M12:R12"/>
    <mergeCell ref="N18:R18"/>
    <mergeCell ref="M20:R20"/>
    <mergeCell ref="N14:Q14"/>
    <mergeCell ref="Y25:AB25"/>
    <mergeCell ref="AH25:AJ25"/>
    <mergeCell ref="M24:AK24"/>
    <mergeCell ref="M38:AK38"/>
    <mergeCell ref="M28:AK28"/>
    <mergeCell ref="P30:T30"/>
    <mergeCell ref="U30:Y30"/>
    <mergeCell ref="Z30:AD30"/>
    <mergeCell ref="N37:R37"/>
    <mergeCell ref="M26:AK26"/>
    <mergeCell ref="N33:Q33"/>
    <mergeCell ref="Y33:AB33"/>
    <mergeCell ref="N27:R27"/>
    <mergeCell ref="M29:R29"/>
    <mergeCell ref="N25:Q25"/>
    <mergeCell ref="U40:Y40"/>
    <mergeCell ref="Z40:AD40"/>
    <mergeCell ref="AE40:AI40"/>
    <mergeCell ref="N42:Q42"/>
    <mergeCell ref="P49:T49"/>
    <mergeCell ref="U49:Y49"/>
    <mergeCell ref="AE30:AI30"/>
    <mergeCell ref="M34:AK34"/>
    <mergeCell ref="AH33:AJ33"/>
    <mergeCell ref="N35:Q35"/>
    <mergeCell ref="Y35:AB35"/>
    <mergeCell ref="AH35:AJ35"/>
    <mergeCell ref="M39:R39"/>
    <mergeCell ref="N46:R46"/>
    <mergeCell ref="M48:R48"/>
    <mergeCell ref="Z49:AD49"/>
    <mergeCell ref="AE49:AI49"/>
    <mergeCell ref="M45:AK45"/>
    <mergeCell ref="M43:AK43"/>
    <mergeCell ref="N44:Q44"/>
    <mergeCell ref="Y44:AB44"/>
    <mergeCell ref="AH44:AJ44"/>
    <mergeCell ref="Y42:AB42"/>
    <mergeCell ref="AH42:AJ42"/>
    <mergeCell ref="N51:Q51"/>
    <mergeCell ref="M82:AK82"/>
    <mergeCell ref="U87:Y87"/>
    <mergeCell ref="U67:Y67"/>
    <mergeCell ref="U71:Y71"/>
    <mergeCell ref="U75:Y75"/>
    <mergeCell ref="U77:Y77"/>
    <mergeCell ref="U79:Y79"/>
    <mergeCell ref="U83:Y83"/>
    <mergeCell ref="M57:R57"/>
    <mergeCell ref="M56:AK56"/>
    <mergeCell ref="P58:T58"/>
    <mergeCell ref="M78:AK78"/>
    <mergeCell ref="M66:AK66"/>
    <mergeCell ref="M47:AK47"/>
    <mergeCell ref="Y51:AB51"/>
    <mergeCell ref="AH51:AJ51"/>
    <mergeCell ref="M52:AK52"/>
    <mergeCell ref="M54:AK54"/>
    <mergeCell ref="M36:AK36"/>
    <mergeCell ref="P40:T40"/>
    <mergeCell ref="M95:AK95"/>
    <mergeCell ref="O96:AK96"/>
    <mergeCell ref="M90:AK90"/>
    <mergeCell ref="M91:AK91"/>
    <mergeCell ref="N55:R55"/>
    <mergeCell ref="U58:Y58"/>
    <mergeCell ref="Z58:AD58"/>
    <mergeCell ref="AE58:AI58"/>
    <mergeCell ref="M76:AK76"/>
    <mergeCell ref="M84:AK84"/>
    <mergeCell ref="M86:AK86"/>
    <mergeCell ref="U85:Y85"/>
    <mergeCell ref="M70:AK70"/>
    <mergeCell ref="M74:AK74"/>
    <mergeCell ref="N53:Q53"/>
    <mergeCell ref="Y53:AB53"/>
    <mergeCell ref="AH53:AJ53"/>
    <mergeCell ref="N128:Q128"/>
    <mergeCell ref="Y128:AB128"/>
    <mergeCell ref="AH128:AJ128"/>
    <mergeCell ref="M118:AK118"/>
    <mergeCell ref="M120:AK120"/>
    <mergeCell ref="M107:AK107"/>
    <mergeCell ref="N126:Q126"/>
    <mergeCell ref="Y126:AB126"/>
    <mergeCell ref="AH126:AJ126"/>
    <mergeCell ref="M110:AK110"/>
    <mergeCell ref="M112:AK112"/>
    <mergeCell ref="M108:AK108"/>
    <mergeCell ref="O113:AK113"/>
    <mergeCell ref="M115:AK115"/>
    <mergeCell ref="O121:AK121"/>
    <mergeCell ref="M129:AK129"/>
    <mergeCell ref="Y136:AB136"/>
    <mergeCell ref="AH136:AJ136"/>
    <mergeCell ref="M137:AK137"/>
    <mergeCell ref="P133:T133"/>
    <mergeCell ref="U133:Y133"/>
    <mergeCell ref="Z133:AD133"/>
    <mergeCell ref="AE133:AI133"/>
    <mergeCell ref="N136:Q136"/>
    <mergeCell ref="M131:AK131"/>
    <mergeCell ref="N145:Q145"/>
    <mergeCell ref="Y145:AB145"/>
    <mergeCell ref="AH145:AJ145"/>
    <mergeCell ref="M146:AK146"/>
    <mergeCell ref="N147:Q147"/>
    <mergeCell ref="Y147:AB147"/>
    <mergeCell ref="AH147:AJ147"/>
    <mergeCell ref="N138:Q138"/>
    <mergeCell ref="Y138:AB138"/>
    <mergeCell ref="AH138:AJ138"/>
    <mergeCell ref="P143:T143"/>
    <mergeCell ref="U143:Y143"/>
    <mergeCell ref="Z143:AD143"/>
    <mergeCell ref="AE143:AI143"/>
    <mergeCell ref="M139:AK139"/>
    <mergeCell ref="M141:AK141"/>
    <mergeCell ref="M150:AK150"/>
    <mergeCell ref="P152:T152"/>
    <mergeCell ref="U152:Y152"/>
    <mergeCell ref="Z152:AD152"/>
    <mergeCell ref="AE152:AI152"/>
    <mergeCell ref="M148:AK148"/>
    <mergeCell ref="N154:Q154"/>
    <mergeCell ref="Y154:AB154"/>
    <mergeCell ref="AH154:AJ154"/>
    <mergeCell ref="P161:T161"/>
    <mergeCell ref="U161:Y161"/>
    <mergeCell ref="Z161:AD161"/>
    <mergeCell ref="AE161:AI161"/>
    <mergeCell ref="M163:AK163"/>
    <mergeCell ref="S164:X164"/>
    <mergeCell ref="M167:AK167"/>
    <mergeCell ref="M155:AK155"/>
    <mergeCell ref="N156:Q156"/>
    <mergeCell ref="Y156:AB156"/>
    <mergeCell ref="AH156:AJ156"/>
    <mergeCell ref="M157:AK157"/>
    <mergeCell ref="M159:AK159"/>
    <mergeCell ref="AA164:AC164"/>
    <mergeCell ref="AD164:AF164"/>
    <mergeCell ref="N158:R158"/>
    <mergeCell ref="M165:AK165"/>
    <mergeCell ref="N166:R166"/>
    <mergeCell ref="M180:AK180"/>
    <mergeCell ref="M181:AK181"/>
    <mergeCell ref="M177:AA177"/>
    <mergeCell ref="N170:AJ170"/>
    <mergeCell ref="N171:AJ171"/>
    <mergeCell ref="M178:AK178"/>
    <mergeCell ref="M179:AK179"/>
    <mergeCell ref="N174:AJ174"/>
    <mergeCell ref="N175:AJ175"/>
  </mergeCells>
  <phoneticPr fontId="20"/>
  <dataValidations count="12">
    <dataValidation type="list" allowBlank="1" showInputMessage="1" showErrorMessage="1" sqref="E174:E176 E170:E172" xr:uid="{00000000-0002-0000-0B00-000000000000}">
      <formula1>選択</formula1>
    </dataValidation>
    <dataValidation type="list" allowBlank="1" showInputMessage="1" prompt="選択" sqref="AH9:AK9" xr:uid="{00000000-0002-0000-0B00-000001000000}">
      <formula1>建築主人数</formula1>
    </dataValidation>
    <dataValidation type="list" allowBlank="1" showInputMessage="1" prompt="選択" sqref="S164:X164 Y14:AB14 Y42:AB42 Y145:AB145 Y23:AB23 Y136:AB136 Y51:AB51 Y33:AB33 Y126:AB126 Y154:AB154" xr:uid="{00000000-0002-0000-0B00-000002000000}">
      <formula1>登録</formula1>
    </dataValidation>
    <dataValidation type="list" allowBlank="1" showInputMessage="1" sqref="M165:AK165" xr:uid="{00000000-0002-0000-0B00-000003000000}">
      <formula1>未定</formula1>
    </dataValidation>
    <dataValidation type="list" allowBlank="1" showInputMessage="1" prompt="選択" sqref="N14:Q14 N16:Q16 N42:Q42 N44:Q44 N145:Q145 N147:Q147 N23:Q23 N25:Q25 N136:Q136 N138:Q138 N51:Q51 N53:Q53 N33:Q33 N35:Q35 N126:Q126 N128:Q128 N154:Q154 N156:Q156" xr:uid="{00000000-0002-0000-0B00-000004000000}">
      <formula1>建築士</formula1>
    </dataValidation>
    <dataValidation type="list" allowBlank="1" showInputMessage="1" prompt="選択" sqref="Y16:AB16 Y44:AB44 Y147:AB147 Y25:AB25 Y138:AB138 Y53:AB53 Y35:AB35 Y128:AB128 Y156:AB156" xr:uid="{00000000-0002-0000-0B00-000005000000}">
      <formula1>都道府県</formula1>
    </dataValidation>
    <dataValidation type="list" allowBlank="1" showInputMessage="1" prompt="選択" sqref="P30:AI30 P58:AI58 P40:AI40 P152:AI152 P133:AI133 P49:AI49 P143:AI143 P161:AI161" xr:uid="{00000000-0002-0000-0B00-000006000000}">
      <formula1>設計図書</formula1>
    </dataValidation>
    <dataValidation type="list" allowBlank="1" showInputMessage="1" sqref="O96:AK96 O113:AK113 O105:AK105 O121:AK121" xr:uid="{00000000-0002-0000-0B00-000007000000}">
      <formula1>意見を聴いた設計図書</formula1>
    </dataValidation>
    <dataValidation type="list" allowBlank="1" showInputMessage="1" showErrorMessage="1" prompt="選択" sqref="D65 D69 D73 D81" xr:uid="{00000000-0002-0000-0B00-000008000000}">
      <formula1>選択</formula1>
    </dataValidation>
    <dataValidation type="list" allowBlank="1" showInputMessage="1" prompt="選択" sqref="N170:AJ171" xr:uid="{00000000-0002-0000-0B00-000009000000}">
      <formula1>適判機関</formula1>
    </dataValidation>
    <dataValidation type="list" allowBlank="1" showInputMessage="1" prompt="選択" sqref="M15:AK15 M24:AK24 M34:AK34 M43:AK43 M52:AK52 M127:AK127 M137:AK137 M146:AK146 M155:AK155" xr:uid="{00000000-0002-0000-0B00-00000A000000}">
      <formula1>担当登録1</formula1>
    </dataValidation>
    <dataValidation type="list" allowBlank="1" showInputMessage="1" prompt="選択" sqref="M163:AK163" xr:uid="{00000000-0002-0000-0B00-00000B000000}">
      <formula1>担当登録2</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4997F91-B841-435B-A557-D2A1ADC06CE9}">
          <x14:formula1>
            <xm:f>LIST!$B$162:$B$163</xm:f>
          </x14:formula1>
          <xm:sqref>N174:AJ175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79998168889431442"/>
  </sheetPr>
  <dimension ref="A4:BU28"/>
  <sheetViews>
    <sheetView workbookViewId="0">
      <selection activeCell="M7" sqref="M7:AK7"/>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485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row>
    <row r="8" spans="2:37" ht="15" customHeight="1" x14ac:dyDescent="0.15">
      <c r="D8" s="6" t="s">
        <v>128</v>
      </c>
      <c r="E8" s="6" t="s">
        <v>131</v>
      </c>
      <c r="F8" s="6" t="s">
        <v>135</v>
      </c>
      <c r="L8" s="6" t="s">
        <v>130</v>
      </c>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row>
    <row r="9" spans="2:37" ht="15" customHeight="1" x14ac:dyDescent="0.1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row>
    <row r="10" spans="2:37" ht="15" customHeight="1" x14ac:dyDescent="0.15">
      <c r="D10" s="6" t="s">
        <v>128</v>
      </c>
      <c r="E10" s="6" t="s">
        <v>132</v>
      </c>
      <c r="F10" s="6" t="s">
        <v>136</v>
      </c>
      <c r="L10" s="6" t="s">
        <v>130</v>
      </c>
      <c r="M10" s="72" t="s">
        <v>1437</v>
      </c>
      <c r="N10" s="296"/>
      <c r="O10" s="296"/>
      <c r="P10" s="296"/>
      <c r="Q10" s="296"/>
      <c r="R10" s="296"/>
      <c r="S10" s="12"/>
    </row>
    <row r="11" spans="2:37" ht="15" customHeight="1" x14ac:dyDescent="0.15">
      <c r="D11" s="6" t="s">
        <v>128</v>
      </c>
      <c r="E11" s="6" t="s">
        <v>137</v>
      </c>
      <c r="F11" s="6" t="s">
        <v>138</v>
      </c>
      <c r="L11" s="6" t="s">
        <v>130</v>
      </c>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row>
    <row r="12" spans="2:37" ht="15" customHeight="1" x14ac:dyDescent="0.15">
      <c r="B12" s="30"/>
      <c r="C12" s="30"/>
      <c r="D12" s="30" t="s">
        <v>128</v>
      </c>
      <c r="E12" s="30" t="s">
        <v>133</v>
      </c>
      <c r="F12" s="30" t="s">
        <v>139</v>
      </c>
      <c r="G12" s="30"/>
      <c r="H12" s="30"/>
      <c r="I12" s="30"/>
      <c r="J12" s="30"/>
      <c r="K12" s="30"/>
      <c r="L12" s="30" t="s">
        <v>130</v>
      </c>
      <c r="M12" s="300"/>
      <c r="N12" s="300"/>
      <c r="O12" s="300"/>
      <c r="P12" s="300"/>
      <c r="Q12" s="300"/>
      <c r="R12" s="300"/>
      <c r="S12" s="51"/>
      <c r="T12" s="32"/>
      <c r="U12" s="88"/>
      <c r="V12" s="88"/>
      <c r="W12" s="88"/>
      <c r="X12" s="30"/>
      <c r="Y12" s="30"/>
      <c r="Z12" s="30"/>
      <c r="AA12" s="30"/>
      <c r="AB12" s="30"/>
      <c r="AC12" s="30"/>
      <c r="AD12" s="30"/>
      <c r="AE12" s="30"/>
      <c r="AF12" s="30"/>
      <c r="AG12" s="30"/>
      <c r="AH12" s="30"/>
      <c r="AI12" s="30"/>
      <c r="AJ12" s="30"/>
      <c r="AK12" s="30"/>
    </row>
    <row r="14" spans="2:37" ht="15" customHeight="1" x14ac:dyDescent="0.15">
      <c r="B14" s="6" t="s">
        <v>127</v>
      </c>
    </row>
    <row r="15" spans="2:37" ht="15" customHeight="1" x14ac:dyDescent="0.15">
      <c r="D15" s="6" t="s">
        <v>128</v>
      </c>
      <c r="E15" s="6" t="s">
        <v>129</v>
      </c>
      <c r="F15" s="6" t="s">
        <v>134</v>
      </c>
      <c r="L15" s="6" t="s">
        <v>130</v>
      </c>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row>
    <row r="16" spans="2:37" ht="15" customHeight="1" x14ac:dyDescent="0.15">
      <c r="D16" s="6" t="s">
        <v>128</v>
      </c>
      <c r="E16" s="6" t="s">
        <v>131</v>
      </c>
      <c r="F16" s="6" t="s">
        <v>135</v>
      </c>
      <c r="L16" s="6" t="s">
        <v>130</v>
      </c>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row>
    <row r="17" spans="2:37" ht="15" customHeight="1" x14ac:dyDescent="0.1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2:37" ht="15" customHeight="1" x14ac:dyDescent="0.15">
      <c r="D18" s="6" t="s">
        <v>128</v>
      </c>
      <c r="E18" s="6" t="s">
        <v>132</v>
      </c>
      <c r="F18" s="6" t="s">
        <v>136</v>
      </c>
      <c r="L18" s="6" t="s">
        <v>130</v>
      </c>
      <c r="M18" s="72" t="s">
        <v>1437</v>
      </c>
      <c r="N18" s="296"/>
      <c r="O18" s="296"/>
      <c r="P18" s="296"/>
      <c r="Q18" s="296"/>
      <c r="R18" s="296"/>
      <c r="S18" s="12"/>
    </row>
    <row r="19" spans="2:37" ht="15" customHeight="1" x14ac:dyDescent="0.15">
      <c r="D19" s="6" t="s">
        <v>128</v>
      </c>
      <c r="E19" s="6" t="s">
        <v>137</v>
      </c>
      <c r="F19" s="6" t="s">
        <v>138</v>
      </c>
      <c r="L19" s="6" t="s">
        <v>130</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row>
    <row r="20" spans="2:37" ht="15" customHeight="1" x14ac:dyDescent="0.15">
      <c r="B20" s="30"/>
      <c r="C20" s="30"/>
      <c r="D20" s="30" t="s">
        <v>128</v>
      </c>
      <c r="E20" s="30" t="s">
        <v>133</v>
      </c>
      <c r="F20" s="30" t="s">
        <v>139</v>
      </c>
      <c r="G20" s="30"/>
      <c r="H20" s="30"/>
      <c r="I20" s="30"/>
      <c r="J20" s="30"/>
      <c r="K20" s="30"/>
      <c r="L20" s="30" t="s">
        <v>130</v>
      </c>
      <c r="M20" s="300"/>
      <c r="N20" s="300"/>
      <c r="O20" s="300"/>
      <c r="P20" s="300"/>
      <c r="Q20" s="300"/>
      <c r="R20" s="300"/>
      <c r="S20" s="51"/>
      <c r="T20" s="32"/>
      <c r="U20" s="88"/>
      <c r="V20" s="88"/>
      <c r="W20" s="88"/>
      <c r="X20" s="30"/>
      <c r="Y20" s="30"/>
      <c r="Z20" s="30"/>
      <c r="AA20" s="30"/>
      <c r="AB20" s="30"/>
      <c r="AC20" s="30"/>
      <c r="AD20" s="30"/>
      <c r="AE20" s="30"/>
      <c r="AF20" s="30"/>
      <c r="AG20" s="30"/>
      <c r="AH20" s="30"/>
      <c r="AI20" s="30"/>
      <c r="AJ20" s="30"/>
      <c r="AK20" s="30"/>
    </row>
    <row r="22" spans="2:37" ht="15" customHeight="1" x14ac:dyDescent="0.15">
      <c r="B22" s="6" t="s">
        <v>127</v>
      </c>
    </row>
    <row r="23" spans="2:37" ht="15" customHeight="1" x14ac:dyDescent="0.15">
      <c r="D23" s="6" t="s">
        <v>128</v>
      </c>
      <c r="E23" s="6" t="s">
        <v>129</v>
      </c>
      <c r="F23" s="6" t="s">
        <v>134</v>
      </c>
      <c r="L23" s="6" t="s">
        <v>130</v>
      </c>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row>
    <row r="24" spans="2:37" ht="15" customHeight="1" x14ac:dyDescent="0.15">
      <c r="D24" s="6" t="s">
        <v>128</v>
      </c>
      <c r="E24" s="6" t="s">
        <v>131</v>
      </c>
      <c r="F24" s="6" t="s">
        <v>135</v>
      </c>
      <c r="L24" s="6" t="s">
        <v>130</v>
      </c>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row>
    <row r="25" spans="2:37" ht="15" customHeight="1" x14ac:dyDescent="0.1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2:37" ht="15" customHeight="1" x14ac:dyDescent="0.15">
      <c r="D26" s="6" t="s">
        <v>128</v>
      </c>
      <c r="E26" s="6" t="s">
        <v>132</v>
      </c>
      <c r="F26" s="6" t="s">
        <v>136</v>
      </c>
      <c r="L26" s="6" t="s">
        <v>130</v>
      </c>
      <c r="M26" s="72" t="s">
        <v>1437</v>
      </c>
      <c r="N26" s="296"/>
      <c r="O26" s="296"/>
      <c r="P26" s="296"/>
      <c r="Q26" s="296"/>
      <c r="R26" s="296"/>
      <c r="S26" s="12"/>
    </row>
    <row r="27" spans="2:37" ht="15" customHeight="1" x14ac:dyDescent="0.15">
      <c r="D27" s="6" t="s">
        <v>128</v>
      </c>
      <c r="E27" s="6" t="s">
        <v>137</v>
      </c>
      <c r="F27" s="6" t="s">
        <v>138</v>
      </c>
      <c r="L27" s="6" t="s">
        <v>130</v>
      </c>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row>
    <row r="28" spans="2:37" ht="15" customHeight="1" x14ac:dyDescent="0.15">
      <c r="B28" s="30"/>
      <c r="C28" s="30"/>
      <c r="D28" s="30" t="s">
        <v>128</v>
      </c>
      <c r="E28" s="30" t="s">
        <v>133</v>
      </c>
      <c r="F28" s="30" t="s">
        <v>139</v>
      </c>
      <c r="G28" s="30"/>
      <c r="H28" s="30"/>
      <c r="I28" s="30"/>
      <c r="J28" s="30"/>
      <c r="K28" s="30"/>
      <c r="L28" s="30" t="s">
        <v>130</v>
      </c>
      <c r="M28" s="300"/>
      <c r="N28" s="300"/>
      <c r="O28" s="300"/>
      <c r="P28" s="300"/>
      <c r="Q28" s="300"/>
      <c r="R28" s="300"/>
      <c r="S28" s="51"/>
      <c r="T28" s="32"/>
      <c r="U28" s="88"/>
      <c r="V28" s="88"/>
      <c r="W28" s="88"/>
      <c r="X28" s="30"/>
      <c r="Y28" s="30"/>
      <c r="Z28" s="30"/>
      <c r="AA28" s="30"/>
      <c r="AB28" s="30"/>
      <c r="AC28" s="30"/>
      <c r="AD28" s="30"/>
      <c r="AE28" s="30"/>
      <c r="AF28" s="30"/>
      <c r="AG28" s="30"/>
      <c r="AH28" s="30"/>
      <c r="AI28" s="30"/>
      <c r="AJ28" s="30"/>
      <c r="AK28" s="30"/>
    </row>
  </sheetData>
  <mergeCells count="19">
    <mergeCell ref="N18:R18"/>
    <mergeCell ref="M20:R20"/>
    <mergeCell ref="M23:AK23"/>
    <mergeCell ref="M24:AK24"/>
    <mergeCell ref="M28:R28"/>
    <mergeCell ref="B4:AK4"/>
    <mergeCell ref="M7:AK7"/>
    <mergeCell ref="M8:AK8"/>
    <mergeCell ref="M11:AK11"/>
    <mergeCell ref="N10:R10"/>
    <mergeCell ref="M9:AK9"/>
    <mergeCell ref="M15:AK15"/>
    <mergeCell ref="M16:AK16"/>
    <mergeCell ref="M12:R12"/>
    <mergeCell ref="M25:AK25"/>
    <mergeCell ref="M27:AK27"/>
    <mergeCell ref="N26:R26"/>
    <mergeCell ref="M17:AK17"/>
    <mergeCell ref="M19:AK19"/>
  </mergeCells>
  <phoneticPr fontId="2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79998168889431442"/>
  </sheetPr>
  <dimension ref="A4:BU78"/>
  <sheetViews>
    <sheetView showZeros="0"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498</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499</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500</v>
      </c>
      <c r="C6" s="27"/>
      <c r="D6" s="27"/>
      <c r="E6" s="27"/>
      <c r="F6" s="27"/>
      <c r="G6" s="27"/>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row>
    <row r="7" spans="2:37" ht="12" customHeight="1" x14ac:dyDescent="0.15">
      <c r="B7" s="27" t="s">
        <v>501</v>
      </c>
      <c r="C7" s="27"/>
      <c r="D7" s="27"/>
      <c r="E7" s="27"/>
      <c r="F7" s="27"/>
      <c r="G7" s="27"/>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row>
    <row r="8" spans="2:37" ht="12" customHeight="1" x14ac:dyDescent="0.15">
      <c r="B8" s="6" t="s">
        <v>502</v>
      </c>
    </row>
    <row r="9" spans="2:37" ht="12" customHeight="1" x14ac:dyDescent="0.15">
      <c r="H9" s="139" t="s">
        <v>171</v>
      </c>
      <c r="I9" s="6" t="s">
        <v>503</v>
      </c>
      <c r="N9" s="9" t="s">
        <v>145</v>
      </c>
      <c r="O9" s="139" t="s">
        <v>171</v>
      </c>
      <c r="P9" s="6" t="s">
        <v>504</v>
      </c>
      <c r="T9" s="139" t="s">
        <v>171</v>
      </c>
      <c r="U9" s="6" t="s">
        <v>505</v>
      </c>
      <c r="Z9" s="139" t="s">
        <v>171</v>
      </c>
      <c r="AA9" s="6" t="s">
        <v>506</v>
      </c>
      <c r="AF9" s="9" t="s">
        <v>146</v>
      </c>
    </row>
    <row r="10" spans="2:37" ht="12" customHeight="1" x14ac:dyDescent="0.15">
      <c r="B10" s="30"/>
      <c r="C10" s="30"/>
      <c r="D10" s="30"/>
      <c r="E10" s="30"/>
      <c r="F10" s="30"/>
      <c r="G10" s="30"/>
      <c r="H10" s="138" t="s">
        <v>171</v>
      </c>
      <c r="I10" s="30" t="s">
        <v>507</v>
      </c>
      <c r="J10" s="30"/>
      <c r="K10" s="30"/>
      <c r="L10" s="30"/>
      <c r="M10" s="30"/>
      <c r="N10" s="30"/>
      <c r="O10" s="138" t="s">
        <v>171</v>
      </c>
      <c r="P10" s="30" t="s">
        <v>508</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509</v>
      </c>
      <c r="C11" s="30"/>
      <c r="D11" s="30"/>
      <c r="E11" s="30"/>
      <c r="F11" s="30"/>
      <c r="G11" s="30"/>
      <c r="H11" s="139" t="s">
        <v>171</v>
      </c>
      <c r="I11" s="30" t="s">
        <v>510</v>
      </c>
      <c r="J11" s="30"/>
      <c r="K11" s="30"/>
      <c r="L11" s="30"/>
      <c r="M11" s="139" t="s">
        <v>171</v>
      </c>
      <c r="N11" s="30" t="s">
        <v>511</v>
      </c>
      <c r="O11" s="30"/>
      <c r="P11" s="30"/>
      <c r="Q11" s="30"/>
      <c r="R11" s="139" t="s">
        <v>171</v>
      </c>
      <c r="S11" s="30" t="s">
        <v>512</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513</v>
      </c>
      <c r="C12" s="27"/>
      <c r="D12" s="27"/>
      <c r="E12" s="27"/>
      <c r="F12" s="27"/>
      <c r="G12" s="27"/>
      <c r="H12" s="27"/>
      <c r="I12" s="27"/>
      <c r="J12" s="27"/>
      <c r="K12" s="27"/>
      <c r="L12" s="27"/>
      <c r="M12" s="27"/>
      <c r="N12" s="27"/>
      <c r="O12" s="27"/>
      <c r="P12" s="326"/>
      <c r="Q12" s="326"/>
      <c r="R12" s="326"/>
      <c r="S12" s="326"/>
      <c r="T12" s="326"/>
      <c r="U12" s="326" t="s">
        <v>1713</v>
      </c>
      <c r="V12" s="326"/>
      <c r="W12" s="326"/>
      <c r="X12" s="326"/>
      <c r="Y12" s="326"/>
      <c r="Z12" s="326" t="s">
        <v>1713</v>
      </c>
      <c r="AA12" s="326"/>
      <c r="AB12" s="326"/>
      <c r="AC12" s="326"/>
      <c r="AD12" s="326"/>
      <c r="AE12" s="326"/>
      <c r="AF12" s="326"/>
      <c r="AG12" s="326"/>
      <c r="AH12" s="326"/>
      <c r="AI12" s="326"/>
      <c r="AJ12" s="27"/>
      <c r="AK12" s="27"/>
    </row>
    <row r="13" spans="2:37" ht="12" customHeight="1" x14ac:dyDescent="0.15">
      <c r="B13" s="6" t="s">
        <v>514</v>
      </c>
    </row>
    <row r="14" spans="2:37" ht="12" customHeight="1" x14ac:dyDescent="0.15">
      <c r="D14" s="6" t="s">
        <v>128</v>
      </c>
      <c r="E14" s="6" t="s">
        <v>129</v>
      </c>
      <c r="F14" s="6" t="s">
        <v>515</v>
      </c>
      <c r="K14" s="6" t="s">
        <v>130</v>
      </c>
      <c r="P14" s="327"/>
      <c r="Q14" s="327"/>
      <c r="R14" s="327"/>
      <c r="S14" s="327"/>
      <c r="T14" s="327"/>
      <c r="U14" s="34" t="s">
        <v>518</v>
      </c>
    </row>
    <row r="15" spans="2:37" ht="12" customHeight="1" x14ac:dyDescent="0.15">
      <c r="B15" s="30"/>
      <c r="C15" s="30"/>
      <c r="D15" s="30" t="s">
        <v>128</v>
      </c>
      <c r="E15" s="30" t="s">
        <v>131</v>
      </c>
      <c r="F15" s="30" t="s">
        <v>517</v>
      </c>
      <c r="G15" s="30"/>
      <c r="H15" s="30"/>
      <c r="I15" s="30"/>
      <c r="J15" s="30"/>
      <c r="K15" s="30"/>
      <c r="L15" s="30"/>
      <c r="M15" s="30"/>
      <c r="N15" s="30"/>
      <c r="O15" s="30" t="s">
        <v>130</v>
      </c>
      <c r="P15" s="328"/>
      <c r="Q15" s="328"/>
      <c r="R15" s="328"/>
      <c r="S15" s="328"/>
      <c r="T15" s="328"/>
      <c r="U15" s="59" t="s">
        <v>518</v>
      </c>
      <c r="V15" s="30"/>
      <c r="W15" s="30"/>
      <c r="X15" s="30"/>
      <c r="Y15" s="30"/>
      <c r="Z15" s="30"/>
      <c r="AA15" s="30"/>
      <c r="AB15" s="30"/>
      <c r="AC15" s="30"/>
      <c r="AD15" s="30"/>
      <c r="AE15" s="30"/>
      <c r="AF15" s="30"/>
      <c r="AG15" s="30"/>
      <c r="AH15" s="30"/>
      <c r="AI15" s="30"/>
      <c r="AJ15" s="30"/>
      <c r="AK15" s="30"/>
    </row>
    <row r="16" spans="2:37" ht="12" customHeight="1" x14ac:dyDescent="0.15">
      <c r="B16" s="6" t="s">
        <v>519</v>
      </c>
    </row>
    <row r="17" spans="2:37" ht="12" customHeight="1" x14ac:dyDescent="0.15">
      <c r="D17" s="6" t="s">
        <v>128</v>
      </c>
      <c r="E17" s="6" t="s">
        <v>129</v>
      </c>
      <c r="F17" s="6" t="s">
        <v>520</v>
      </c>
      <c r="K17" s="6" t="s">
        <v>130</v>
      </c>
      <c r="L17" s="322" t="s">
        <v>521</v>
      </c>
      <c r="M17" s="322"/>
      <c r="N17" s="39" t="s">
        <v>145</v>
      </c>
      <c r="O17" s="317"/>
      <c r="P17" s="317"/>
      <c r="Q17" s="317"/>
      <c r="R17" s="317"/>
      <c r="S17" s="34" t="s">
        <v>1478</v>
      </c>
      <c r="T17" s="39" t="s">
        <v>145</v>
      </c>
      <c r="U17" s="317"/>
      <c r="V17" s="317"/>
      <c r="W17" s="317"/>
      <c r="X17" s="317"/>
      <c r="Y17" s="34" t="s">
        <v>1478</v>
      </c>
      <c r="Z17" s="39" t="s">
        <v>145</v>
      </c>
      <c r="AA17" s="317"/>
      <c r="AB17" s="317"/>
      <c r="AC17" s="317"/>
      <c r="AD17" s="317"/>
      <c r="AE17" s="34" t="s">
        <v>1478</v>
      </c>
      <c r="AF17" s="39" t="s">
        <v>145</v>
      </c>
      <c r="AG17" s="317"/>
      <c r="AH17" s="317"/>
      <c r="AI17" s="317"/>
      <c r="AJ17" s="317"/>
      <c r="AK17" s="34" t="s">
        <v>1478</v>
      </c>
    </row>
    <row r="18" spans="2:37" ht="12" customHeight="1" x14ac:dyDescent="0.15">
      <c r="L18" s="322" t="s">
        <v>522</v>
      </c>
      <c r="M18" s="322"/>
      <c r="N18" s="39" t="s">
        <v>145</v>
      </c>
      <c r="O18" s="317"/>
      <c r="P18" s="317"/>
      <c r="Q18" s="317"/>
      <c r="R18" s="317"/>
      <c r="S18" s="34" t="s">
        <v>1478</v>
      </c>
      <c r="T18" s="39" t="s">
        <v>145</v>
      </c>
      <c r="U18" s="317"/>
      <c r="V18" s="317"/>
      <c r="W18" s="317"/>
      <c r="X18" s="317"/>
      <c r="Y18" s="34" t="s">
        <v>1478</v>
      </c>
      <c r="Z18" s="39" t="s">
        <v>145</v>
      </c>
      <c r="AA18" s="317"/>
      <c r="AB18" s="317"/>
      <c r="AC18" s="317"/>
      <c r="AD18" s="317"/>
      <c r="AE18" s="34" t="s">
        <v>1478</v>
      </c>
      <c r="AF18" s="39" t="s">
        <v>145</v>
      </c>
      <c r="AG18" s="317"/>
      <c r="AH18" s="317"/>
      <c r="AI18" s="317"/>
      <c r="AJ18" s="317"/>
      <c r="AK18" s="34" t="s">
        <v>1478</v>
      </c>
    </row>
    <row r="19" spans="2:37" ht="12" customHeight="1" x14ac:dyDescent="0.15">
      <c r="D19" s="6" t="s">
        <v>128</v>
      </c>
      <c r="E19" s="6" t="s">
        <v>131</v>
      </c>
      <c r="F19" s="6" t="s">
        <v>1271</v>
      </c>
      <c r="K19" s="6" t="s">
        <v>130</v>
      </c>
      <c r="N19" s="39" t="s">
        <v>145</v>
      </c>
      <c r="O19" s="319"/>
      <c r="P19" s="319"/>
      <c r="Q19" s="319"/>
      <c r="R19" s="319"/>
      <c r="S19" s="9" t="s">
        <v>523</v>
      </c>
      <c r="T19" s="39" t="s">
        <v>145</v>
      </c>
      <c r="U19" s="319"/>
      <c r="V19" s="319"/>
      <c r="W19" s="319"/>
      <c r="X19" s="319"/>
      <c r="Y19" s="9" t="s">
        <v>523</v>
      </c>
      <c r="Z19" s="39" t="s">
        <v>145</v>
      </c>
      <c r="AA19" s="319"/>
      <c r="AB19" s="319"/>
      <c r="AC19" s="319"/>
      <c r="AD19" s="319"/>
      <c r="AE19" s="9" t="s">
        <v>523</v>
      </c>
      <c r="AF19" s="39" t="s">
        <v>145</v>
      </c>
      <c r="AG19" s="319"/>
      <c r="AH19" s="319"/>
      <c r="AI19" s="319"/>
      <c r="AJ19" s="319"/>
      <c r="AK19" s="9" t="s">
        <v>523</v>
      </c>
    </row>
    <row r="20" spans="2:37" ht="12" customHeight="1" x14ac:dyDescent="0.15">
      <c r="D20" s="6" t="s">
        <v>128</v>
      </c>
      <c r="E20" s="6" t="s">
        <v>132</v>
      </c>
      <c r="F20" s="6" t="s">
        <v>1277</v>
      </c>
    </row>
    <row r="21" spans="2:37" ht="12" customHeight="1" x14ac:dyDescent="0.15">
      <c r="N21" s="39" t="s">
        <v>145</v>
      </c>
      <c r="O21" s="317"/>
      <c r="P21" s="317"/>
      <c r="Q21" s="317"/>
      <c r="R21" s="317"/>
      <c r="S21" s="34" t="s">
        <v>1486</v>
      </c>
      <c r="T21" s="39" t="s">
        <v>145</v>
      </c>
      <c r="U21" s="317"/>
      <c r="V21" s="317"/>
      <c r="W21" s="317"/>
      <c r="X21" s="317"/>
      <c r="Y21" s="34" t="s">
        <v>1486</v>
      </c>
      <c r="Z21" s="39" t="s">
        <v>145</v>
      </c>
      <c r="AA21" s="317"/>
      <c r="AB21" s="317"/>
      <c r="AC21" s="317"/>
      <c r="AD21" s="317"/>
      <c r="AE21" s="34" t="s">
        <v>1486</v>
      </c>
      <c r="AF21" s="39" t="s">
        <v>145</v>
      </c>
      <c r="AG21" s="317"/>
      <c r="AH21" s="317"/>
      <c r="AI21" s="317"/>
      <c r="AJ21" s="317"/>
      <c r="AK21" s="34" t="s">
        <v>1486</v>
      </c>
    </row>
    <row r="22" spans="2:37" ht="12" customHeight="1" x14ac:dyDescent="0.15">
      <c r="D22" s="6" t="s">
        <v>128</v>
      </c>
      <c r="E22" s="6" t="s">
        <v>137</v>
      </c>
      <c r="F22" s="6" t="s">
        <v>544</v>
      </c>
    </row>
    <row r="23" spans="2:37" ht="12" customHeight="1" x14ac:dyDescent="0.15">
      <c r="N23" s="39" t="s">
        <v>145</v>
      </c>
      <c r="O23" s="317"/>
      <c r="P23" s="317"/>
      <c r="Q23" s="317"/>
      <c r="R23" s="317"/>
      <c r="S23" s="34" t="s">
        <v>1486</v>
      </c>
      <c r="T23" s="39" t="s">
        <v>145</v>
      </c>
      <c r="U23" s="317"/>
      <c r="V23" s="317"/>
      <c r="W23" s="317"/>
      <c r="X23" s="317"/>
      <c r="Y23" s="34" t="s">
        <v>1486</v>
      </c>
      <c r="Z23" s="39" t="s">
        <v>145</v>
      </c>
      <c r="AA23" s="317"/>
      <c r="AB23" s="317"/>
      <c r="AC23" s="317"/>
      <c r="AD23" s="317"/>
      <c r="AE23" s="34" t="s">
        <v>1486</v>
      </c>
      <c r="AF23" s="39" t="s">
        <v>145</v>
      </c>
      <c r="AG23" s="317"/>
      <c r="AH23" s="317"/>
      <c r="AI23" s="317"/>
      <c r="AJ23" s="317"/>
      <c r="AK23" s="34" t="s">
        <v>1486</v>
      </c>
    </row>
    <row r="24" spans="2:37" ht="12" customHeight="1" x14ac:dyDescent="0.15">
      <c r="D24" s="6" t="s">
        <v>128</v>
      </c>
      <c r="E24" s="6" t="s">
        <v>133</v>
      </c>
      <c r="F24" s="6" t="s">
        <v>524</v>
      </c>
      <c r="K24" s="6" t="s">
        <v>130</v>
      </c>
      <c r="L24" s="322" t="s">
        <v>521</v>
      </c>
      <c r="M24" s="322"/>
      <c r="O24" s="323">
        <f>SUM($O$17,$U$17,$AA$17,$AG$17)</f>
        <v>0</v>
      </c>
      <c r="P24" s="323"/>
      <c r="Q24" s="323"/>
      <c r="R24" s="323"/>
      <c r="S24" s="34" t="s">
        <v>1479</v>
      </c>
    </row>
    <row r="25" spans="2:37" ht="12" customHeight="1" x14ac:dyDescent="0.15">
      <c r="L25" s="322" t="s">
        <v>522</v>
      </c>
      <c r="M25" s="322"/>
      <c r="O25" s="323">
        <f>SUM($O$18,$U$18,$AA$18,$AG$18)</f>
        <v>0</v>
      </c>
      <c r="P25" s="323"/>
      <c r="Q25" s="323"/>
      <c r="R25" s="323"/>
      <c r="S25" s="34" t="s">
        <v>1479</v>
      </c>
    </row>
    <row r="26" spans="2:37" ht="12" customHeight="1" x14ac:dyDescent="0.15">
      <c r="D26" s="6" t="s">
        <v>128</v>
      </c>
      <c r="E26" s="6" t="s">
        <v>525</v>
      </c>
      <c r="F26" s="6" t="s">
        <v>545</v>
      </c>
      <c r="W26" s="317"/>
      <c r="X26" s="317"/>
      <c r="Y26" s="317"/>
      <c r="Z26" s="317"/>
      <c r="AA26" s="34" t="s">
        <v>1487</v>
      </c>
    </row>
    <row r="27" spans="2:37" ht="12" customHeight="1" x14ac:dyDescent="0.15">
      <c r="D27" s="6" t="s">
        <v>128</v>
      </c>
      <c r="E27" s="6" t="s">
        <v>153</v>
      </c>
      <c r="F27" s="6" t="s">
        <v>546</v>
      </c>
      <c r="W27" s="317"/>
      <c r="X27" s="317"/>
      <c r="Y27" s="317"/>
      <c r="Z27" s="317"/>
      <c r="AA27" s="34" t="s">
        <v>1487</v>
      </c>
    </row>
    <row r="28" spans="2:37" ht="12" customHeight="1" x14ac:dyDescent="0.15">
      <c r="B28" s="30"/>
      <c r="C28" s="30"/>
      <c r="D28" s="30" t="s">
        <v>128</v>
      </c>
      <c r="E28" s="30" t="s">
        <v>526</v>
      </c>
      <c r="F28" s="30" t="s">
        <v>162</v>
      </c>
      <c r="G28" s="30"/>
      <c r="H28" s="30"/>
      <c r="I28" s="30"/>
      <c r="J28" s="30"/>
      <c r="K28" s="30" t="s">
        <v>130</v>
      </c>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row>
    <row r="29" spans="2:37" ht="12" customHeight="1" x14ac:dyDescent="0.15">
      <c r="B29" s="6" t="s">
        <v>527</v>
      </c>
      <c r="H29" s="33" t="s">
        <v>530</v>
      </c>
      <c r="I29" s="324" t="str">
        <f>IF($L$29="","",VLOOKUP($L$29,LIST!$B$237:'LIST'!$C$380,2,0))</f>
        <v/>
      </c>
      <c r="J29" s="324"/>
      <c r="K29" s="324"/>
      <c r="L29" s="325"/>
      <c r="M29" s="325"/>
      <c r="N29" s="325"/>
      <c r="O29" s="325"/>
      <c r="P29" s="325"/>
      <c r="Q29" s="325"/>
      <c r="R29" s="325"/>
      <c r="S29" s="325"/>
      <c r="T29" s="325"/>
      <c r="U29" s="325"/>
      <c r="V29" s="40" t="s">
        <v>523</v>
      </c>
      <c r="W29" s="40" t="s">
        <v>529</v>
      </c>
      <c r="X29" s="324" t="str">
        <f>IF($AA$29="","",VLOOKUP($AA$29,LIST!$B$237:'LIST'!$C$380,2,0))</f>
        <v/>
      </c>
      <c r="Y29" s="324"/>
      <c r="Z29" s="324"/>
      <c r="AA29" s="325"/>
      <c r="AB29" s="325"/>
      <c r="AC29" s="325"/>
      <c r="AD29" s="325"/>
      <c r="AE29" s="325"/>
      <c r="AF29" s="325"/>
      <c r="AG29" s="325"/>
      <c r="AH29" s="325"/>
      <c r="AI29" s="325"/>
      <c r="AJ29" s="325"/>
      <c r="AK29" s="6" t="s">
        <v>523</v>
      </c>
    </row>
    <row r="30" spans="2:37" ht="12" customHeight="1" x14ac:dyDescent="0.15">
      <c r="B30" s="30"/>
      <c r="C30" s="30"/>
      <c r="D30" s="30"/>
      <c r="E30" s="30"/>
      <c r="F30" s="30"/>
      <c r="G30" s="30"/>
      <c r="H30" s="41" t="s">
        <v>530</v>
      </c>
      <c r="I30" s="320" t="str">
        <f>IF($L$30="","",VLOOKUP($L$30,LIST!$B$237:'LIST'!$C$380,2,0))</f>
        <v/>
      </c>
      <c r="J30" s="320"/>
      <c r="K30" s="320"/>
      <c r="L30" s="307"/>
      <c r="M30" s="307"/>
      <c r="N30" s="307"/>
      <c r="O30" s="307"/>
      <c r="P30" s="307"/>
      <c r="Q30" s="307"/>
      <c r="R30" s="307"/>
      <c r="S30" s="307"/>
      <c r="T30" s="307"/>
      <c r="U30" s="307"/>
      <c r="V30" s="30" t="s">
        <v>523</v>
      </c>
      <c r="W30" s="30" t="s">
        <v>529</v>
      </c>
      <c r="X30" s="320" t="str">
        <f>IF($AA$30="","",VLOOKUP($AA$30,LIST!$B$237:'LIST'!$C$380,2,0))</f>
        <v/>
      </c>
      <c r="Y30" s="320"/>
      <c r="Z30" s="320"/>
      <c r="AA30" s="307"/>
      <c r="AB30" s="307"/>
      <c r="AC30" s="307"/>
      <c r="AD30" s="307"/>
      <c r="AE30" s="307"/>
      <c r="AF30" s="307"/>
      <c r="AG30" s="307"/>
      <c r="AH30" s="307"/>
      <c r="AI30" s="307"/>
      <c r="AJ30" s="307"/>
      <c r="AK30" s="30" t="s">
        <v>523</v>
      </c>
    </row>
    <row r="31" spans="2:37" ht="12" customHeight="1" x14ac:dyDescent="0.15">
      <c r="B31" s="27" t="s">
        <v>1305</v>
      </c>
      <c r="C31" s="27"/>
      <c r="D31" s="27"/>
      <c r="E31" s="27"/>
      <c r="F31" s="27"/>
      <c r="G31" s="27"/>
      <c r="H31" s="140" t="s">
        <v>171</v>
      </c>
      <c r="I31" s="27" t="s">
        <v>531</v>
      </c>
      <c r="J31" s="27"/>
      <c r="K31" s="140" t="s">
        <v>171</v>
      </c>
      <c r="L31" s="27" t="s">
        <v>532</v>
      </c>
      <c r="M31" s="27"/>
      <c r="N31" s="140" t="s">
        <v>171</v>
      </c>
      <c r="O31" s="27" t="s">
        <v>533</v>
      </c>
      <c r="P31" s="27"/>
      <c r="Q31" s="140" t="s">
        <v>171</v>
      </c>
      <c r="R31" s="27" t="s">
        <v>534</v>
      </c>
      <c r="S31" s="27"/>
      <c r="T31" s="140" t="s">
        <v>171</v>
      </c>
      <c r="U31" s="27" t="s">
        <v>535</v>
      </c>
      <c r="V31" s="27"/>
      <c r="W31" s="27"/>
      <c r="X31" s="140" t="s">
        <v>171</v>
      </c>
      <c r="Y31" s="27" t="s">
        <v>536</v>
      </c>
      <c r="Z31" s="27"/>
      <c r="AA31" s="27"/>
      <c r="AB31" s="27"/>
      <c r="AC31" s="27"/>
      <c r="AD31" s="140" t="s">
        <v>171</v>
      </c>
      <c r="AE31" s="27" t="s">
        <v>537</v>
      </c>
      <c r="AF31" s="27"/>
      <c r="AG31" s="27"/>
      <c r="AH31" s="27"/>
      <c r="AI31" s="27"/>
      <c r="AJ31" s="27"/>
      <c r="AK31" s="27"/>
    </row>
    <row r="32" spans="2:37" ht="12" customHeight="1" x14ac:dyDescent="0.15">
      <c r="B32" s="6" t="s">
        <v>538</v>
      </c>
      <c r="N32" s="39" t="s">
        <v>145</v>
      </c>
      <c r="O32" s="233" t="s">
        <v>539</v>
      </c>
      <c r="P32" s="233"/>
      <c r="Q32" s="233"/>
      <c r="R32" s="233"/>
      <c r="S32" s="233"/>
      <c r="T32" s="233"/>
      <c r="U32" s="9" t="s">
        <v>523</v>
      </c>
      <c r="V32" s="39" t="s">
        <v>145</v>
      </c>
      <c r="W32" s="233" t="s">
        <v>540</v>
      </c>
      <c r="X32" s="233"/>
      <c r="Y32" s="233"/>
      <c r="Z32" s="233"/>
      <c r="AA32" s="233"/>
      <c r="AB32" s="233"/>
      <c r="AC32" s="9" t="s">
        <v>523</v>
      </c>
      <c r="AD32" s="39" t="s">
        <v>145</v>
      </c>
      <c r="AE32" s="233" t="s">
        <v>542</v>
      </c>
      <c r="AF32" s="233"/>
      <c r="AG32" s="233"/>
      <c r="AH32" s="233"/>
      <c r="AI32" s="233"/>
      <c r="AJ32" s="233"/>
      <c r="AK32" s="9" t="s">
        <v>523</v>
      </c>
    </row>
    <row r="33" spans="2:53" ht="12" customHeight="1" x14ac:dyDescent="0.15">
      <c r="D33" s="163" t="s">
        <v>128</v>
      </c>
      <c r="E33" s="163" t="s">
        <v>129</v>
      </c>
      <c r="F33" s="163" t="s">
        <v>2313</v>
      </c>
      <c r="G33" s="163"/>
      <c r="H33" s="163"/>
      <c r="I33" s="163"/>
      <c r="J33" s="163"/>
      <c r="K33" s="163" t="s">
        <v>130</v>
      </c>
      <c r="L33" s="163"/>
      <c r="M33" s="163"/>
      <c r="N33" s="39" t="s">
        <v>145</v>
      </c>
      <c r="O33" s="317"/>
      <c r="P33" s="317"/>
      <c r="Q33" s="317"/>
      <c r="R33" s="317"/>
      <c r="S33" s="317"/>
      <c r="T33" s="317"/>
      <c r="U33" s="34" t="s">
        <v>1478</v>
      </c>
      <c r="V33" s="39" t="s">
        <v>145</v>
      </c>
      <c r="W33" s="317"/>
      <c r="X33" s="317"/>
      <c r="Y33" s="317"/>
      <c r="Z33" s="317"/>
      <c r="AA33" s="317"/>
      <c r="AB33" s="317"/>
      <c r="AC33" s="34" t="s">
        <v>1478</v>
      </c>
      <c r="AD33" s="39" t="s">
        <v>145</v>
      </c>
      <c r="AE33" s="318" t="str">
        <f>IF($O$33="","",SUM($O$33,$W$33))</f>
        <v/>
      </c>
      <c r="AF33" s="318"/>
      <c r="AG33" s="318"/>
      <c r="AH33" s="318"/>
      <c r="AI33" s="318"/>
      <c r="AJ33" s="318"/>
      <c r="AK33" s="34" t="s">
        <v>1478</v>
      </c>
    </row>
    <row r="34" spans="2:53" ht="12" customHeight="1" x14ac:dyDescent="0.15">
      <c r="D34" s="163" t="s">
        <v>128</v>
      </c>
      <c r="E34" s="163" t="s">
        <v>2314</v>
      </c>
      <c r="F34" s="321" t="s">
        <v>2315</v>
      </c>
      <c r="G34" s="321"/>
      <c r="H34" s="321"/>
      <c r="I34" s="321"/>
      <c r="J34" s="321"/>
      <c r="K34" s="321"/>
      <c r="L34" s="321"/>
      <c r="M34" s="163" t="s">
        <v>806</v>
      </c>
      <c r="N34" s="39" t="s">
        <v>145</v>
      </c>
      <c r="O34" s="317"/>
      <c r="P34" s="317"/>
      <c r="Q34" s="317"/>
      <c r="R34" s="317"/>
      <c r="S34" s="317"/>
      <c r="T34" s="317"/>
      <c r="U34" s="34" t="s">
        <v>1478</v>
      </c>
      <c r="V34" s="39" t="s">
        <v>145</v>
      </c>
      <c r="W34" s="317"/>
      <c r="X34" s="317"/>
      <c r="Y34" s="317"/>
      <c r="Z34" s="317"/>
      <c r="AA34" s="317"/>
      <c r="AB34" s="317"/>
      <c r="AC34" s="34" t="s">
        <v>1478</v>
      </c>
      <c r="AD34" s="39" t="s">
        <v>145</v>
      </c>
      <c r="AE34" s="318" t="str">
        <f>IF($O$34="","",SUM($O$34,$W$34))</f>
        <v/>
      </c>
      <c r="AF34" s="318"/>
      <c r="AG34" s="318"/>
      <c r="AH34" s="318"/>
      <c r="AI34" s="318"/>
      <c r="AJ34" s="318"/>
      <c r="AK34" s="34" t="s">
        <v>1478</v>
      </c>
    </row>
    <row r="35" spans="2:53" ht="12" customHeight="1" x14ac:dyDescent="0.15">
      <c r="B35" s="30"/>
      <c r="C35" s="30"/>
      <c r="D35" s="189" t="s">
        <v>128</v>
      </c>
      <c r="E35" s="189" t="s">
        <v>2316</v>
      </c>
      <c r="F35" s="189" t="s">
        <v>801</v>
      </c>
      <c r="G35" s="189"/>
      <c r="H35" s="189"/>
      <c r="I35" s="189"/>
      <c r="J35" s="189"/>
      <c r="K35" s="189" t="s">
        <v>130</v>
      </c>
      <c r="L35" s="189"/>
      <c r="M35" s="189"/>
      <c r="N35" s="30"/>
      <c r="O35" s="313" t="e">
        <f>IF(calculation_first!$C$4="","",ROUNDUP(calculation_first!$C$4,2))</f>
        <v>#VALUE!</v>
      </c>
      <c r="P35" s="313"/>
      <c r="Q35" s="313"/>
      <c r="R35" s="313"/>
      <c r="S35" s="313"/>
      <c r="T35" s="313"/>
      <c r="U35" s="59" t="s">
        <v>1487</v>
      </c>
      <c r="V35" s="30"/>
      <c r="W35" s="30"/>
      <c r="X35" s="30"/>
      <c r="Y35" s="30"/>
      <c r="Z35" s="30"/>
      <c r="AA35" s="30"/>
      <c r="AB35" s="30"/>
      <c r="AC35" s="30"/>
      <c r="AD35" s="30"/>
      <c r="AE35" s="30"/>
      <c r="AF35" s="30"/>
      <c r="AG35" s="30"/>
      <c r="AH35" s="30"/>
      <c r="AI35" s="30"/>
      <c r="AJ35" s="30"/>
      <c r="AK35" s="30"/>
    </row>
    <row r="36" spans="2:53" ht="12" customHeight="1" x14ac:dyDescent="0.15">
      <c r="B36" s="6" t="s">
        <v>1316</v>
      </c>
      <c r="N36" s="39" t="s">
        <v>145</v>
      </c>
      <c r="O36" s="315" t="s">
        <v>539</v>
      </c>
      <c r="P36" s="315"/>
      <c r="Q36" s="315"/>
      <c r="R36" s="315"/>
      <c r="S36" s="315"/>
      <c r="T36" s="315"/>
      <c r="U36" s="9" t="s">
        <v>523</v>
      </c>
      <c r="V36" s="39" t="s">
        <v>145</v>
      </c>
      <c r="W36" s="315" t="s">
        <v>540</v>
      </c>
      <c r="X36" s="315"/>
      <c r="Y36" s="315"/>
      <c r="Z36" s="315"/>
      <c r="AA36" s="315"/>
      <c r="AB36" s="315"/>
      <c r="AC36" s="9" t="s">
        <v>523</v>
      </c>
      <c r="AD36" s="39" t="s">
        <v>145</v>
      </c>
      <c r="AE36" s="315" t="s">
        <v>542</v>
      </c>
      <c r="AF36" s="315"/>
      <c r="AG36" s="315"/>
      <c r="AH36" s="315"/>
      <c r="AI36" s="315"/>
      <c r="AJ36" s="315"/>
      <c r="AK36" s="9" t="s">
        <v>523</v>
      </c>
    </row>
    <row r="37" spans="2:53" ht="12" customHeight="1" x14ac:dyDescent="0.15">
      <c r="D37" s="163" t="s">
        <v>128</v>
      </c>
      <c r="E37" s="163" t="s">
        <v>129</v>
      </c>
      <c r="F37" s="163" t="s">
        <v>543</v>
      </c>
      <c r="G37" s="163"/>
      <c r="H37" s="163"/>
      <c r="I37" s="163"/>
      <c r="J37" s="163"/>
      <c r="K37" s="163" t="s">
        <v>130</v>
      </c>
      <c r="L37" s="163"/>
      <c r="M37" s="163"/>
      <c r="N37" s="39" t="s">
        <v>145</v>
      </c>
      <c r="O37" s="317"/>
      <c r="P37" s="317"/>
      <c r="Q37" s="317"/>
      <c r="R37" s="317"/>
      <c r="S37" s="317"/>
      <c r="T37" s="317"/>
      <c r="U37" s="34" t="s">
        <v>1478</v>
      </c>
      <c r="V37" s="39" t="s">
        <v>145</v>
      </c>
      <c r="W37" s="317"/>
      <c r="X37" s="317"/>
      <c r="Y37" s="317"/>
      <c r="Z37" s="317"/>
      <c r="AA37" s="317"/>
      <c r="AB37" s="317"/>
      <c r="AC37" s="34" t="s">
        <v>1478</v>
      </c>
      <c r="AD37" s="39" t="s">
        <v>145</v>
      </c>
      <c r="AE37" s="318" t="str">
        <f>IF($O$37="","",SUM($O$37,$W$37))</f>
        <v/>
      </c>
      <c r="AF37" s="318"/>
      <c r="AG37" s="318"/>
      <c r="AH37" s="318"/>
      <c r="AI37" s="318"/>
      <c r="AJ37" s="318"/>
      <c r="AK37" s="34" t="s">
        <v>1478</v>
      </c>
      <c r="AN37" s="141" t="s">
        <v>1702</v>
      </c>
      <c r="AO37" s="141"/>
      <c r="AU37" s="131"/>
      <c r="AV37" s="131"/>
      <c r="AW37" s="132"/>
      <c r="AX37" s="133"/>
      <c r="AY37" s="131"/>
    </row>
    <row r="38" spans="2:53" ht="12" customHeight="1" x14ac:dyDescent="0.15">
      <c r="D38" s="163" t="s">
        <v>128</v>
      </c>
      <c r="E38" s="163" t="s">
        <v>131</v>
      </c>
      <c r="F38" s="321" t="s">
        <v>1699</v>
      </c>
      <c r="G38" s="321"/>
      <c r="H38" s="321"/>
      <c r="I38" s="321"/>
      <c r="J38" s="321"/>
      <c r="K38" s="321"/>
      <c r="L38" s="321"/>
      <c r="M38" s="163" t="s">
        <v>806</v>
      </c>
      <c r="N38" s="39" t="s">
        <v>145</v>
      </c>
      <c r="O38" s="317"/>
      <c r="P38" s="317"/>
      <c r="Q38" s="317"/>
      <c r="R38" s="317"/>
      <c r="S38" s="317"/>
      <c r="T38" s="317"/>
      <c r="U38" s="34" t="s">
        <v>1478</v>
      </c>
      <c r="V38" s="39" t="s">
        <v>145</v>
      </c>
      <c r="W38" s="317"/>
      <c r="X38" s="317"/>
      <c r="Y38" s="317"/>
      <c r="Z38" s="317"/>
      <c r="AA38" s="317"/>
      <c r="AB38" s="317"/>
      <c r="AC38" s="34" t="s">
        <v>1478</v>
      </c>
      <c r="AD38" s="39" t="s">
        <v>145</v>
      </c>
      <c r="AE38" s="318" t="str">
        <f>IF($O$38="","",SUM($O$38,$W$38))</f>
        <v/>
      </c>
      <c r="AF38" s="318"/>
      <c r="AG38" s="318"/>
      <c r="AH38" s="318"/>
      <c r="AI38" s="318"/>
      <c r="AJ38" s="318"/>
      <c r="AK38" s="34" t="s">
        <v>1478</v>
      </c>
      <c r="AN38" s="141" t="s">
        <v>1704</v>
      </c>
      <c r="AO38" s="141"/>
      <c r="AP38" s="141">
        <v>1</v>
      </c>
      <c r="AQ38" s="141"/>
      <c r="AR38" s="302">
        <f>MIN(AR50,AR51)</f>
        <v>0</v>
      </c>
      <c r="AS38" s="303"/>
      <c r="AT38" s="303"/>
      <c r="AU38" s="131"/>
    </row>
    <row r="39" spans="2:53" ht="12" customHeight="1" x14ac:dyDescent="0.15">
      <c r="D39" s="163" t="s">
        <v>128</v>
      </c>
      <c r="E39" s="163" t="s">
        <v>132</v>
      </c>
      <c r="F39" s="321" t="s">
        <v>549</v>
      </c>
      <c r="G39" s="321"/>
      <c r="H39" s="321"/>
      <c r="I39" s="321"/>
      <c r="J39" s="321"/>
      <c r="K39" s="321"/>
      <c r="L39" s="321"/>
      <c r="M39" s="163" t="s">
        <v>130</v>
      </c>
      <c r="N39" s="39" t="s">
        <v>145</v>
      </c>
      <c r="O39" s="317"/>
      <c r="P39" s="317"/>
      <c r="Q39" s="317"/>
      <c r="R39" s="317"/>
      <c r="S39" s="317"/>
      <c r="T39" s="317"/>
      <c r="U39" s="34" t="s">
        <v>1478</v>
      </c>
      <c r="V39" s="39" t="s">
        <v>145</v>
      </c>
      <c r="W39" s="317"/>
      <c r="X39" s="317"/>
      <c r="Y39" s="317"/>
      <c r="Z39" s="317"/>
      <c r="AA39" s="317"/>
      <c r="AB39" s="317"/>
      <c r="AC39" s="34" t="s">
        <v>1478</v>
      </c>
      <c r="AD39" s="39" t="s">
        <v>145</v>
      </c>
      <c r="AE39" s="318" t="str">
        <f>IF($O$39="","",SUM($O$39,$W$39))</f>
        <v/>
      </c>
      <c r="AF39" s="318"/>
      <c r="AG39" s="318"/>
      <c r="AH39" s="318"/>
      <c r="AI39" s="318"/>
      <c r="AJ39" s="318"/>
      <c r="AK39" s="34" t="s">
        <v>1478</v>
      </c>
      <c r="AN39" s="141" t="s">
        <v>1705</v>
      </c>
      <c r="AO39" s="141"/>
      <c r="AU39" s="131"/>
    </row>
    <row r="40" spans="2:53" ht="12" customHeight="1" x14ac:dyDescent="0.15">
      <c r="D40" s="163" t="s">
        <v>128</v>
      </c>
      <c r="E40" s="163" t="s">
        <v>1694</v>
      </c>
      <c r="F40" s="163" t="s">
        <v>1884</v>
      </c>
      <c r="G40" s="208"/>
      <c r="H40" s="208"/>
      <c r="I40" s="208"/>
      <c r="J40" s="208"/>
      <c r="K40" s="208"/>
      <c r="L40" s="208"/>
      <c r="M40" s="163"/>
      <c r="AE40" s="136"/>
      <c r="AF40" s="136"/>
      <c r="AG40" s="136"/>
      <c r="AH40" s="136"/>
      <c r="AI40" s="136"/>
      <c r="AJ40" s="136"/>
      <c r="AK40" s="34"/>
      <c r="AN40" s="141"/>
      <c r="AO40" s="141"/>
      <c r="AU40" s="131"/>
    </row>
    <row r="41" spans="2:53" ht="12" customHeight="1" x14ac:dyDescent="0.15">
      <c r="D41" s="163"/>
      <c r="E41" s="163"/>
      <c r="F41" s="321"/>
      <c r="G41" s="321"/>
      <c r="H41" s="321"/>
      <c r="I41" s="321"/>
      <c r="J41" s="321"/>
      <c r="K41" s="321"/>
      <c r="L41" s="321"/>
      <c r="M41" s="163"/>
      <c r="N41" s="39" t="s">
        <v>145</v>
      </c>
      <c r="O41" s="317"/>
      <c r="P41" s="317"/>
      <c r="Q41" s="317"/>
      <c r="R41" s="317"/>
      <c r="S41" s="317"/>
      <c r="T41" s="317"/>
      <c r="U41" s="34" t="s">
        <v>1478</v>
      </c>
      <c r="V41" s="39" t="s">
        <v>145</v>
      </c>
      <c r="W41" s="317"/>
      <c r="X41" s="317"/>
      <c r="Y41" s="317"/>
      <c r="Z41" s="317"/>
      <c r="AA41" s="317"/>
      <c r="AB41" s="317"/>
      <c r="AC41" s="34" t="s">
        <v>1478</v>
      </c>
      <c r="AD41" s="39" t="s">
        <v>145</v>
      </c>
      <c r="AE41" s="318" t="str">
        <f>IF($O$41="","",SUM($O$41,$W$41))</f>
        <v/>
      </c>
      <c r="AF41" s="318"/>
      <c r="AG41" s="318"/>
      <c r="AH41" s="318"/>
      <c r="AI41" s="318"/>
      <c r="AJ41" s="318"/>
      <c r="AK41" s="34" t="s">
        <v>1478</v>
      </c>
      <c r="AN41" s="141" t="s">
        <v>1706</v>
      </c>
      <c r="AO41" s="141"/>
      <c r="AU41" s="131"/>
    </row>
    <row r="42" spans="2:53" ht="12" customHeight="1" x14ac:dyDescent="0.15">
      <c r="D42" s="163" t="s">
        <v>128</v>
      </c>
      <c r="E42" s="163" t="s">
        <v>133</v>
      </c>
      <c r="F42" s="321" t="s">
        <v>2317</v>
      </c>
      <c r="G42" s="321"/>
      <c r="H42" s="321"/>
      <c r="I42" s="321"/>
      <c r="J42" s="321"/>
      <c r="K42" s="321"/>
      <c r="L42" s="321"/>
      <c r="M42" s="163" t="s">
        <v>130</v>
      </c>
      <c r="N42" s="39" t="s">
        <v>145</v>
      </c>
      <c r="O42" s="317"/>
      <c r="P42" s="317"/>
      <c r="Q42" s="317"/>
      <c r="R42" s="317"/>
      <c r="S42" s="317"/>
      <c r="T42" s="317"/>
      <c r="U42" s="34" t="s">
        <v>1478</v>
      </c>
      <c r="V42" s="39" t="s">
        <v>145</v>
      </c>
      <c r="W42" s="317"/>
      <c r="X42" s="317"/>
      <c r="Y42" s="317"/>
      <c r="Z42" s="317"/>
      <c r="AA42" s="317"/>
      <c r="AB42" s="317"/>
      <c r="AC42" s="34" t="s">
        <v>1478</v>
      </c>
      <c r="AD42" s="39" t="s">
        <v>145</v>
      </c>
      <c r="AE42" s="318" t="str">
        <f>IF($O$42="","",SUM($O$42,$W$42))</f>
        <v/>
      </c>
      <c r="AF42" s="318"/>
      <c r="AG42" s="318"/>
      <c r="AH42" s="318"/>
      <c r="AI42" s="318"/>
      <c r="AJ42" s="318"/>
      <c r="AK42" s="34" t="s">
        <v>1478</v>
      </c>
      <c r="AN42" s="141" t="s">
        <v>2324</v>
      </c>
      <c r="AO42" s="141"/>
      <c r="AU42" s="131"/>
    </row>
    <row r="43" spans="2:53" ht="12" customHeight="1" x14ac:dyDescent="0.15">
      <c r="D43" s="163" t="s">
        <v>128</v>
      </c>
      <c r="E43" s="163" t="s">
        <v>525</v>
      </c>
      <c r="F43" s="321" t="s">
        <v>550</v>
      </c>
      <c r="G43" s="321"/>
      <c r="H43" s="321"/>
      <c r="I43" s="321"/>
      <c r="J43" s="321"/>
      <c r="K43" s="321"/>
      <c r="L43" s="321"/>
      <c r="M43" s="163" t="s">
        <v>130</v>
      </c>
      <c r="N43" s="39" t="s">
        <v>145</v>
      </c>
      <c r="O43" s="317"/>
      <c r="P43" s="317"/>
      <c r="Q43" s="317"/>
      <c r="R43" s="317"/>
      <c r="S43" s="317"/>
      <c r="T43" s="317"/>
      <c r="U43" s="34" t="s">
        <v>1478</v>
      </c>
      <c r="V43" s="39" t="s">
        <v>145</v>
      </c>
      <c r="W43" s="317"/>
      <c r="X43" s="317"/>
      <c r="Y43" s="317"/>
      <c r="Z43" s="317"/>
      <c r="AA43" s="317"/>
      <c r="AB43" s="317"/>
      <c r="AC43" s="34" t="s">
        <v>1478</v>
      </c>
      <c r="AD43" s="39" t="s">
        <v>145</v>
      </c>
      <c r="AE43" s="318" t="str">
        <f>IF($O$43="","",SUM($O$43,$W$43))</f>
        <v/>
      </c>
      <c r="AF43" s="318"/>
      <c r="AG43" s="318"/>
      <c r="AH43" s="318"/>
      <c r="AI43" s="318"/>
      <c r="AJ43" s="318"/>
      <c r="AK43" s="34" t="s">
        <v>1478</v>
      </c>
      <c r="AN43" s="141" t="s">
        <v>1707</v>
      </c>
      <c r="AO43" s="141"/>
      <c r="AP43" s="141">
        <v>2</v>
      </c>
      <c r="AQ43" s="141"/>
      <c r="AR43" s="302" t="str">
        <f>IF(AE43="","",MIN($AE$37/5,AE43))</f>
        <v/>
      </c>
      <c r="AS43" s="303"/>
      <c r="AT43" s="303"/>
      <c r="AU43" s="131"/>
    </row>
    <row r="44" spans="2:53" ht="12" customHeight="1" x14ac:dyDescent="0.15">
      <c r="D44" s="163" t="s">
        <v>128</v>
      </c>
      <c r="E44" s="163" t="s">
        <v>153</v>
      </c>
      <c r="F44" s="321" t="s">
        <v>551</v>
      </c>
      <c r="G44" s="321"/>
      <c r="H44" s="321"/>
      <c r="I44" s="321"/>
      <c r="J44" s="321"/>
      <c r="K44" s="321"/>
      <c r="L44" s="321"/>
      <c r="M44" s="163" t="s">
        <v>130</v>
      </c>
      <c r="N44" s="39" t="s">
        <v>145</v>
      </c>
      <c r="O44" s="317"/>
      <c r="P44" s="317"/>
      <c r="Q44" s="317"/>
      <c r="R44" s="317"/>
      <c r="S44" s="317"/>
      <c r="T44" s="317"/>
      <c r="U44" s="34" t="s">
        <v>1478</v>
      </c>
      <c r="V44" s="39" t="s">
        <v>145</v>
      </c>
      <c r="W44" s="317"/>
      <c r="X44" s="317"/>
      <c r="Y44" s="317"/>
      <c r="Z44" s="317"/>
      <c r="AA44" s="317"/>
      <c r="AB44" s="317"/>
      <c r="AC44" s="34" t="s">
        <v>1478</v>
      </c>
      <c r="AD44" s="39" t="s">
        <v>145</v>
      </c>
      <c r="AE44" s="318" t="str">
        <f>IF($O$44="","",SUM($O$44,$W$44))</f>
        <v/>
      </c>
      <c r="AF44" s="318"/>
      <c r="AG44" s="318"/>
      <c r="AH44" s="318"/>
      <c r="AI44" s="318"/>
      <c r="AJ44" s="318"/>
      <c r="AK44" s="34" t="s">
        <v>1478</v>
      </c>
      <c r="AN44" s="141" t="s">
        <v>1708</v>
      </c>
      <c r="AO44" s="141"/>
      <c r="AP44" s="141">
        <v>3</v>
      </c>
      <c r="AQ44" s="141"/>
      <c r="AR44" s="302" t="str">
        <f>IF(AE44="","",MIN($AE$37/50,AE44))</f>
        <v/>
      </c>
      <c r="AS44" s="303"/>
      <c r="AT44" s="303"/>
      <c r="AU44" s="131"/>
    </row>
    <row r="45" spans="2:53" ht="12" customHeight="1" x14ac:dyDescent="0.15">
      <c r="D45" s="163" t="s">
        <v>128</v>
      </c>
      <c r="E45" s="163" t="s">
        <v>526</v>
      </c>
      <c r="F45" s="321" t="s">
        <v>552</v>
      </c>
      <c r="G45" s="321"/>
      <c r="H45" s="321"/>
      <c r="I45" s="321"/>
      <c r="J45" s="321"/>
      <c r="K45" s="321"/>
      <c r="L45" s="321"/>
      <c r="M45" s="163" t="s">
        <v>130</v>
      </c>
      <c r="N45" s="39" t="s">
        <v>145</v>
      </c>
      <c r="O45" s="317"/>
      <c r="P45" s="317"/>
      <c r="Q45" s="317"/>
      <c r="R45" s="317"/>
      <c r="S45" s="317"/>
      <c r="T45" s="317"/>
      <c r="U45" s="34" t="s">
        <v>1478</v>
      </c>
      <c r="V45" s="39" t="s">
        <v>145</v>
      </c>
      <c r="W45" s="317"/>
      <c r="X45" s="317"/>
      <c r="Y45" s="317"/>
      <c r="Z45" s="317"/>
      <c r="AA45" s="317"/>
      <c r="AB45" s="317"/>
      <c r="AC45" s="34" t="s">
        <v>1478</v>
      </c>
      <c r="AD45" s="39" t="s">
        <v>145</v>
      </c>
      <c r="AE45" s="318" t="str">
        <f>IF($O$45="","",SUM($O$45,$W$45))</f>
        <v/>
      </c>
      <c r="AF45" s="318"/>
      <c r="AG45" s="318"/>
      <c r="AH45" s="318"/>
      <c r="AI45" s="318"/>
      <c r="AJ45" s="318"/>
      <c r="AK45" s="34" t="s">
        <v>1478</v>
      </c>
      <c r="AN45" s="141" t="s">
        <v>1709</v>
      </c>
      <c r="AO45" s="141"/>
      <c r="AP45" s="141">
        <v>4</v>
      </c>
      <c r="AQ45" s="141"/>
      <c r="AR45" s="302" t="str">
        <f>IF(AE45="","",MIN($AE$37/50,AE45))</f>
        <v/>
      </c>
      <c r="AS45" s="303"/>
      <c r="AT45" s="303"/>
      <c r="AU45" s="131"/>
      <c r="AV45" s="131"/>
      <c r="AW45" s="131"/>
      <c r="AX45" s="131"/>
      <c r="AY45" s="134"/>
      <c r="AZ45" s="135"/>
      <c r="BA45" s="135"/>
    </row>
    <row r="46" spans="2:53" ht="12" customHeight="1" x14ac:dyDescent="0.15">
      <c r="D46" s="163" t="s">
        <v>128</v>
      </c>
      <c r="E46" s="163" t="s">
        <v>548</v>
      </c>
      <c r="F46" s="321" t="s">
        <v>553</v>
      </c>
      <c r="G46" s="321"/>
      <c r="H46" s="321"/>
      <c r="I46" s="321"/>
      <c r="J46" s="321"/>
      <c r="K46" s="321"/>
      <c r="L46" s="321"/>
      <c r="M46" s="163" t="s">
        <v>130</v>
      </c>
      <c r="N46" s="39" t="s">
        <v>145</v>
      </c>
      <c r="O46" s="317"/>
      <c r="P46" s="317"/>
      <c r="Q46" s="317"/>
      <c r="R46" s="317"/>
      <c r="S46" s="317"/>
      <c r="T46" s="317"/>
      <c r="U46" s="34" t="s">
        <v>1478</v>
      </c>
      <c r="V46" s="39" t="s">
        <v>145</v>
      </c>
      <c r="W46" s="317"/>
      <c r="X46" s="317"/>
      <c r="Y46" s="317"/>
      <c r="Z46" s="317"/>
      <c r="AA46" s="317"/>
      <c r="AB46" s="317"/>
      <c r="AC46" s="34" t="s">
        <v>1478</v>
      </c>
      <c r="AD46" s="39" t="s">
        <v>145</v>
      </c>
      <c r="AE46" s="318" t="str">
        <f>IF($O$46="","",SUM($O$46,$W$46))</f>
        <v/>
      </c>
      <c r="AF46" s="318"/>
      <c r="AG46" s="318"/>
      <c r="AH46" s="318"/>
      <c r="AI46" s="318"/>
      <c r="AJ46" s="318"/>
      <c r="AK46" s="34" t="s">
        <v>1478</v>
      </c>
      <c r="AN46" s="141" t="s">
        <v>1710</v>
      </c>
      <c r="AO46" s="141"/>
      <c r="AP46" s="141">
        <v>5</v>
      </c>
      <c r="AQ46" s="141"/>
      <c r="AR46" s="302" t="str">
        <f>IF(AE46="","",MIN($AE$37/100,AE46))</f>
        <v/>
      </c>
      <c r="AS46" s="303"/>
      <c r="AT46" s="303"/>
      <c r="AU46" s="131"/>
      <c r="AV46" s="131"/>
      <c r="AW46" s="131"/>
      <c r="AX46" s="131"/>
      <c r="AY46" s="134"/>
      <c r="AZ46" s="135"/>
      <c r="BA46" s="135"/>
    </row>
    <row r="47" spans="2:53" ht="12" customHeight="1" x14ac:dyDescent="0.15">
      <c r="D47" s="163" t="s">
        <v>128</v>
      </c>
      <c r="E47" s="163" t="s">
        <v>1695</v>
      </c>
      <c r="F47" s="321" t="s">
        <v>554</v>
      </c>
      <c r="G47" s="321"/>
      <c r="H47" s="321"/>
      <c r="I47" s="321"/>
      <c r="J47" s="321"/>
      <c r="K47" s="321"/>
      <c r="L47" s="321"/>
      <c r="M47" s="163" t="s">
        <v>130</v>
      </c>
      <c r="N47" s="39" t="s">
        <v>145</v>
      </c>
      <c r="O47" s="317"/>
      <c r="P47" s="317"/>
      <c r="Q47" s="317"/>
      <c r="R47" s="317"/>
      <c r="S47" s="317"/>
      <c r="T47" s="317"/>
      <c r="U47" s="34" t="s">
        <v>1478</v>
      </c>
      <c r="V47" s="39" t="s">
        <v>145</v>
      </c>
      <c r="W47" s="317"/>
      <c r="X47" s="317"/>
      <c r="Y47" s="317"/>
      <c r="Z47" s="317"/>
      <c r="AA47" s="317"/>
      <c r="AB47" s="317"/>
      <c r="AC47" s="34" t="s">
        <v>1478</v>
      </c>
      <c r="AD47" s="39" t="s">
        <v>145</v>
      </c>
      <c r="AE47" s="318" t="str">
        <f>IF($O$47="","",SUM($O$47,$W$47))</f>
        <v/>
      </c>
      <c r="AF47" s="318"/>
      <c r="AG47" s="318"/>
      <c r="AH47" s="318"/>
      <c r="AI47" s="318"/>
      <c r="AJ47" s="318"/>
      <c r="AK47" s="34" t="s">
        <v>1478</v>
      </c>
      <c r="AN47" s="141" t="s">
        <v>1711</v>
      </c>
      <c r="AO47" s="141"/>
      <c r="AP47" s="141">
        <v>6</v>
      </c>
      <c r="AQ47" s="141"/>
      <c r="AR47" s="302" t="str">
        <f>IF(AE47="","",MIN($AE$37/100,AE47))</f>
        <v/>
      </c>
      <c r="AS47" s="303"/>
      <c r="AT47" s="303"/>
      <c r="AU47" s="131"/>
      <c r="AV47" s="131"/>
      <c r="AW47" s="131"/>
      <c r="AX47" s="131"/>
      <c r="AY47" s="134"/>
      <c r="AZ47" s="135"/>
      <c r="BA47" s="135"/>
    </row>
    <row r="48" spans="2:53" ht="12" customHeight="1" x14ac:dyDescent="0.15">
      <c r="D48" s="163" t="s">
        <v>128</v>
      </c>
      <c r="E48" s="163" t="s">
        <v>2318</v>
      </c>
      <c r="F48" s="321" t="s">
        <v>1696</v>
      </c>
      <c r="G48" s="321"/>
      <c r="H48" s="321"/>
      <c r="I48" s="321"/>
      <c r="J48" s="321"/>
      <c r="K48" s="321"/>
      <c r="L48" s="321"/>
      <c r="M48" s="163" t="s">
        <v>130</v>
      </c>
      <c r="N48" s="39" t="s">
        <v>145</v>
      </c>
      <c r="O48" s="317"/>
      <c r="P48" s="317"/>
      <c r="Q48" s="317"/>
      <c r="R48" s="317"/>
      <c r="S48" s="317"/>
      <c r="T48" s="317"/>
      <c r="U48" s="34" t="s">
        <v>1478</v>
      </c>
      <c r="V48" s="39" t="s">
        <v>145</v>
      </c>
      <c r="W48" s="317"/>
      <c r="X48" s="317"/>
      <c r="Y48" s="317"/>
      <c r="Z48" s="317"/>
      <c r="AA48" s="317"/>
      <c r="AB48" s="317"/>
      <c r="AC48" s="34" t="s">
        <v>1478</v>
      </c>
      <c r="AD48" s="39" t="s">
        <v>145</v>
      </c>
      <c r="AE48" s="318" t="str">
        <f>IF($O$48="","",SUM($O$48,$W$48))</f>
        <v/>
      </c>
      <c r="AF48" s="318"/>
      <c r="AG48" s="318"/>
      <c r="AH48" s="318"/>
      <c r="AI48" s="318"/>
      <c r="AJ48" s="318"/>
      <c r="AK48" s="34" t="s">
        <v>1478</v>
      </c>
      <c r="AN48" s="141" t="s">
        <v>1712</v>
      </c>
      <c r="AO48" s="141"/>
      <c r="AP48" s="141">
        <v>7</v>
      </c>
      <c r="AQ48" s="141"/>
      <c r="AR48" s="302" t="str">
        <f>IF(AE48="","",MIN($AE$37/100,AE48))</f>
        <v/>
      </c>
      <c r="AS48" s="303"/>
      <c r="AT48" s="303"/>
      <c r="AU48" s="131"/>
      <c r="AV48" s="131"/>
      <c r="AW48" s="131"/>
      <c r="AX48" s="131"/>
      <c r="AY48" s="131"/>
    </row>
    <row r="49" spans="2:51" ht="12" customHeight="1" x14ac:dyDescent="0.15">
      <c r="D49" s="163" t="s">
        <v>128</v>
      </c>
      <c r="E49" s="163" t="s">
        <v>1697</v>
      </c>
      <c r="F49" s="163" t="s">
        <v>2319</v>
      </c>
      <c r="G49" s="163"/>
      <c r="H49" s="163"/>
      <c r="I49" s="163"/>
      <c r="J49" s="163"/>
      <c r="K49" s="163"/>
      <c r="L49" s="163"/>
      <c r="M49" s="163"/>
      <c r="N49" s="39" t="s">
        <v>145</v>
      </c>
      <c r="O49" s="317"/>
      <c r="P49" s="317"/>
      <c r="Q49" s="317"/>
      <c r="R49" s="317"/>
      <c r="S49" s="317"/>
      <c r="T49" s="317"/>
      <c r="U49" s="34" t="s">
        <v>1478</v>
      </c>
      <c r="V49" s="39" t="s">
        <v>145</v>
      </c>
      <c r="W49" s="317"/>
      <c r="X49" s="317"/>
      <c r="Y49" s="317"/>
      <c r="Z49" s="317"/>
      <c r="AA49" s="317"/>
      <c r="AB49" s="317"/>
      <c r="AC49" s="34" t="s">
        <v>1478</v>
      </c>
      <c r="AD49" s="39" t="s">
        <v>145</v>
      </c>
      <c r="AE49" s="318" t="str">
        <f>IF($O$49="","",SUM($O$49,$W$49))</f>
        <v/>
      </c>
      <c r="AF49" s="318"/>
      <c r="AG49" s="318"/>
      <c r="AH49" s="318"/>
      <c r="AI49" s="318"/>
      <c r="AJ49" s="318"/>
      <c r="AK49" s="34" t="s">
        <v>1478</v>
      </c>
      <c r="AN49" s="141" t="s">
        <v>2325</v>
      </c>
      <c r="AO49" s="141"/>
      <c r="AP49" s="141"/>
      <c r="AQ49" s="141"/>
      <c r="AR49" s="205"/>
      <c r="AS49" s="206"/>
      <c r="AT49" s="206"/>
      <c r="AU49" s="131"/>
      <c r="AV49" s="131"/>
      <c r="AW49" s="131"/>
      <c r="AX49" s="131"/>
      <c r="AY49" s="131"/>
    </row>
    <row r="50" spans="2:51" ht="12" customHeight="1" x14ac:dyDescent="0.15">
      <c r="D50" s="163" t="s">
        <v>128</v>
      </c>
      <c r="E50" s="163" t="s">
        <v>2320</v>
      </c>
      <c r="F50" s="163" t="s">
        <v>805</v>
      </c>
      <c r="G50" s="163"/>
      <c r="H50" s="163"/>
      <c r="I50" s="163"/>
      <c r="J50" s="163"/>
      <c r="K50" s="163" t="s">
        <v>130</v>
      </c>
      <c r="L50" s="163"/>
      <c r="M50" s="163"/>
      <c r="N50" s="39" t="s">
        <v>145</v>
      </c>
      <c r="O50" s="317"/>
      <c r="P50" s="317"/>
      <c r="Q50" s="317"/>
      <c r="R50" s="317"/>
      <c r="S50" s="317"/>
      <c r="T50" s="317"/>
      <c r="U50" s="34" t="s">
        <v>1478</v>
      </c>
      <c r="V50" s="39" t="s">
        <v>145</v>
      </c>
      <c r="W50" s="317"/>
      <c r="X50" s="317"/>
      <c r="Y50" s="317"/>
      <c r="Z50" s="317"/>
      <c r="AA50" s="317"/>
      <c r="AB50" s="317"/>
      <c r="AC50" s="34" t="s">
        <v>1478</v>
      </c>
      <c r="AD50" s="39" t="s">
        <v>145</v>
      </c>
      <c r="AE50" s="318" t="str">
        <f>IF($O$50="","",SUM($O$50,$W$50))</f>
        <v/>
      </c>
      <c r="AF50" s="318"/>
      <c r="AG50" s="318"/>
      <c r="AH50" s="318"/>
      <c r="AI50" s="318"/>
      <c r="AJ50" s="318"/>
      <c r="AK50" s="34" t="s">
        <v>1478</v>
      </c>
      <c r="AN50" s="141" t="s">
        <v>2366</v>
      </c>
      <c r="AO50" s="141"/>
      <c r="AP50" s="209" t="s">
        <v>2368</v>
      </c>
      <c r="AQ50" s="141"/>
      <c r="AR50" s="302" t="str">
        <f>IF(AE50="","",MIN(AE50/3,AE38))</f>
        <v/>
      </c>
      <c r="AS50" s="303"/>
      <c r="AT50" s="303"/>
      <c r="AU50" s="131"/>
      <c r="AV50" s="131"/>
      <c r="AW50" s="131"/>
      <c r="AX50" s="131"/>
      <c r="AY50" s="131"/>
    </row>
    <row r="51" spans="2:51" ht="12" customHeight="1" x14ac:dyDescent="0.15">
      <c r="D51" s="163" t="s">
        <v>128</v>
      </c>
      <c r="E51" s="163" t="s">
        <v>2321</v>
      </c>
      <c r="F51" s="163" t="s">
        <v>1698</v>
      </c>
      <c r="G51" s="163"/>
      <c r="H51" s="163"/>
      <c r="I51" s="163"/>
      <c r="J51" s="163"/>
      <c r="K51" s="163"/>
      <c r="L51" s="163"/>
      <c r="M51" s="163"/>
      <c r="N51" s="39" t="s">
        <v>145</v>
      </c>
      <c r="O51" s="317"/>
      <c r="P51" s="317"/>
      <c r="Q51" s="317"/>
      <c r="R51" s="317"/>
      <c r="S51" s="317"/>
      <c r="T51" s="317"/>
      <c r="U51" s="34" t="s">
        <v>1478</v>
      </c>
      <c r="V51" s="39" t="s">
        <v>145</v>
      </c>
      <c r="W51" s="317"/>
      <c r="X51" s="317"/>
      <c r="Y51" s="317"/>
      <c r="Z51" s="317"/>
      <c r="AA51" s="317"/>
      <c r="AB51" s="317"/>
      <c r="AC51" s="34" t="s">
        <v>1478</v>
      </c>
      <c r="AD51" s="39" t="s">
        <v>145</v>
      </c>
      <c r="AE51" s="318" t="str">
        <f>IF($O$51="","",SUM($O$51,$W$51))</f>
        <v/>
      </c>
      <c r="AF51" s="318"/>
      <c r="AG51" s="318"/>
      <c r="AH51" s="318"/>
      <c r="AI51" s="318"/>
      <c r="AJ51" s="318"/>
      <c r="AK51" s="34" t="s">
        <v>1478</v>
      </c>
      <c r="AN51" s="141" t="s">
        <v>2367</v>
      </c>
      <c r="AO51" s="141"/>
      <c r="AP51" s="209" t="s">
        <v>2368</v>
      </c>
      <c r="AQ51" s="141"/>
      <c r="AR51" s="302" t="str">
        <f>IF(AE51="","",MIN(AE51/3,AE38))</f>
        <v/>
      </c>
      <c r="AS51" s="303"/>
      <c r="AT51" s="303"/>
      <c r="AU51" s="131"/>
      <c r="AV51" s="131"/>
      <c r="AW51" s="131"/>
      <c r="AX51" s="131"/>
      <c r="AY51" s="131"/>
    </row>
    <row r="52" spans="2:51" ht="12" customHeight="1" x14ac:dyDescent="0.15">
      <c r="D52" s="163" t="s">
        <v>128</v>
      </c>
      <c r="E52" s="163" t="s">
        <v>2322</v>
      </c>
      <c r="F52" s="163" t="s">
        <v>555</v>
      </c>
      <c r="G52" s="163"/>
      <c r="H52" s="163"/>
      <c r="I52" s="163"/>
      <c r="J52" s="163"/>
      <c r="K52" s="163" t="s">
        <v>806</v>
      </c>
      <c r="L52" s="163"/>
      <c r="M52" s="163"/>
      <c r="O52" s="318" t="e">
        <f>AE37-AR52</f>
        <v>#VALUE!</v>
      </c>
      <c r="P52" s="318"/>
      <c r="Q52" s="318"/>
      <c r="R52" s="318"/>
      <c r="S52" s="318"/>
      <c r="T52" s="318"/>
      <c r="U52" s="34" t="s">
        <v>1480</v>
      </c>
      <c r="AP52" s="209" t="s">
        <v>1043</v>
      </c>
      <c r="AQ52" s="141"/>
      <c r="AR52" s="302">
        <f>calculation_first!C31</f>
        <v>0</v>
      </c>
      <c r="AS52" s="303"/>
      <c r="AT52" s="303"/>
    </row>
    <row r="53" spans="2:51" ht="12" customHeight="1" x14ac:dyDescent="0.15">
      <c r="B53" s="30"/>
      <c r="C53" s="30"/>
      <c r="D53" s="189" t="s">
        <v>128</v>
      </c>
      <c r="E53" s="189" t="s">
        <v>2323</v>
      </c>
      <c r="F53" s="189" t="s">
        <v>497</v>
      </c>
      <c r="G53" s="189"/>
      <c r="H53" s="189"/>
      <c r="I53" s="189"/>
      <c r="J53" s="189"/>
      <c r="K53" s="189" t="s">
        <v>130</v>
      </c>
      <c r="L53" s="189"/>
      <c r="M53" s="189"/>
      <c r="N53" s="30"/>
      <c r="O53" s="313" t="e">
        <f>IF(calculation_first!$C$33="","",ROUNDUP(calculation_first!$C$33,2))</f>
        <v>#VALUE!</v>
      </c>
      <c r="P53" s="313"/>
      <c r="Q53" s="313"/>
      <c r="R53" s="313"/>
      <c r="S53" s="313"/>
      <c r="T53" s="313"/>
      <c r="U53" s="59" t="s">
        <v>1487</v>
      </c>
      <c r="V53" s="30"/>
      <c r="W53" s="30"/>
      <c r="X53" s="30"/>
      <c r="Y53" s="30"/>
      <c r="Z53" s="30"/>
      <c r="AA53" s="30"/>
      <c r="AB53" s="30"/>
      <c r="AC53" s="30"/>
      <c r="AD53" s="30"/>
      <c r="AE53" s="30"/>
      <c r="AF53" s="30"/>
      <c r="AG53" s="30"/>
      <c r="AH53" s="30"/>
      <c r="AI53" s="30"/>
      <c r="AJ53" s="30"/>
      <c r="AK53" s="30"/>
    </row>
    <row r="54" spans="2:51" ht="12" customHeight="1" x14ac:dyDescent="0.15">
      <c r="B54" s="6" t="s">
        <v>1353</v>
      </c>
    </row>
    <row r="55" spans="2:51" ht="12" customHeight="1" x14ac:dyDescent="0.15">
      <c r="D55" s="6" t="s">
        <v>128</v>
      </c>
      <c r="E55" s="6" t="s">
        <v>129</v>
      </c>
      <c r="F55" s="6" t="s">
        <v>1355</v>
      </c>
      <c r="M55" s="6" t="s">
        <v>570</v>
      </c>
      <c r="P55" s="309"/>
      <c r="Q55" s="309"/>
      <c r="R55" s="309"/>
      <c r="S55" s="309"/>
    </row>
    <row r="56" spans="2:51" ht="12" customHeight="1" x14ac:dyDescent="0.15">
      <c r="B56" s="30"/>
      <c r="C56" s="30"/>
      <c r="D56" s="30" t="s">
        <v>128</v>
      </c>
      <c r="E56" s="30" t="s">
        <v>131</v>
      </c>
      <c r="F56" s="30" t="s">
        <v>1357</v>
      </c>
      <c r="G56" s="30"/>
      <c r="H56" s="30"/>
      <c r="I56" s="30"/>
      <c r="J56" s="30"/>
      <c r="K56" s="30"/>
      <c r="L56" s="30"/>
      <c r="M56" s="30"/>
      <c r="N56" s="30"/>
      <c r="O56" s="30" t="s">
        <v>130</v>
      </c>
      <c r="P56" s="314"/>
      <c r="Q56" s="314"/>
      <c r="R56" s="314"/>
      <c r="S56" s="314"/>
      <c r="T56" s="30"/>
      <c r="U56" s="30"/>
      <c r="V56" s="30"/>
      <c r="W56" s="30"/>
      <c r="X56" s="30"/>
      <c r="Y56" s="30"/>
      <c r="Z56" s="30"/>
      <c r="AA56" s="30"/>
      <c r="AB56" s="30"/>
      <c r="AC56" s="30"/>
      <c r="AD56" s="30"/>
      <c r="AE56" s="30"/>
      <c r="AF56" s="30"/>
      <c r="AG56" s="30"/>
      <c r="AH56" s="30"/>
      <c r="AI56" s="30"/>
      <c r="AJ56" s="30"/>
      <c r="AK56" s="30"/>
    </row>
    <row r="57" spans="2:51" ht="12" customHeight="1" x14ac:dyDescent="0.15">
      <c r="B57" s="6" t="s">
        <v>1359</v>
      </c>
      <c r="N57" s="39" t="s">
        <v>145</v>
      </c>
      <c r="O57" s="315" t="s">
        <v>559</v>
      </c>
      <c r="P57" s="315"/>
      <c r="Q57" s="315"/>
      <c r="R57" s="315"/>
      <c r="S57" s="315"/>
      <c r="T57" s="315"/>
      <c r="U57" s="9" t="s">
        <v>523</v>
      </c>
      <c r="V57" s="39" t="s">
        <v>145</v>
      </c>
      <c r="W57" s="315" t="s">
        <v>560</v>
      </c>
      <c r="X57" s="315"/>
      <c r="Y57" s="315"/>
      <c r="Z57" s="315"/>
      <c r="AA57" s="315"/>
      <c r="AB57" s="315"/>
      <c r="AC57" s="9" t="s">
        <v>523</v>
      </c>
    </row>
    <row r="58" spans="2:51" ht="12" customHeight="1" x14ac:dyDescent="0.15">
      <c r="D58" s="6" t="s">
        <v>128</v>
      </c>
      <c r="E58" s="6" t="s">
        <v>129</v>
      </c>
      <c r="F58" s="6" t="s">
        <v>558</v>
      </c>
      <c r="K58" s="6" t="s">
        <v>130</v>
      </c>
      <c r="N58" s="39" t="s">
        <v>145</v>
      </c>
      <c r="O58" s="316"/>
      <c r="P58" s="316"/>
      <c r="Q58" s="316"/>
      <c r="R58" s="316"/>
      <c r="S58" s="316"/>
      <c r="T58" s="137" t="s">
        <v>1482</v>
      </c>
      <c r="U58" s="9" t="s">
        <v>1481</v>
      </c>
      <c r="V58" s="39" t="s">
        <v>145</v>
      </c>
      <c r="W58" s="316"/>
      <c r="X58" s="316"/>
      <c r="Y58" s="316"/>
      <c r="Z58" s="316"/>
      <c r="AA58" s="316"/>
      <c r="AB58" s="137" t="s">
        <v>1482</v>
      </c>
      <c r="AC58" s="9" t="s">
        <v>523</v>
      </c>
    </row>
    <row r="59" spans="2:51" ht="12" customHeight="1" x14ac:dyDescent="0.15">
      <c r="D59" s="6" t="s">
        <v>128</v>
      </c>
      <c r="E59" s="6" t="s">
        <v>131</v>
      </c>
      <c r="F59" s="6" t="s">
        <v>561</v>
      </c>
      <c r="K59" s="6" t="s">
        <v>130</v>
      </c>
      <c r="M59" s="33" t="s">
        <v>562</v>
      </c>
      <c r="N59" s="39" t="s">
        <v>145</v>
      </c>
      <c r="O59" s="309"/>
      <c r="P59" s="309"/>
      <c r="Q59" s="309"/>
      <c r="R59" s="309"/>
      <c r="S59" s="309"/>
      <c r="T59" s="9" t="s">
        <v>564</v>
      </c>
      <c r="U59" s="9" t="s">
        <v>523</v>
      </c>
      <c r="V59" s="39" t="s">
        <v>145</v>
      </c>
      <c r="W59" s="309"/>
      <c r="X59" s="309"/>
      <c r="Y59" s="309"/>
      <c r="Z59" s="309"/>
      <c r="AA59" s="309"/>
      <c r="AB59" s="9" t="s">
        <v>564</v>
      </c>
      <c r="AC59" s="9" t="s">
        <v>523</v>
      </c>
    </row>
    <row r="60" spans="2:51" ht="12" customHeight="1" x14ac:dyDescent="0.15">
      <c r="M60" s="33" t="s">
        <v>563</v>
      </c>
      <c r="N60" s="39" t="s">
        <v>145</v>
      </c>
      <c r="O60" s="309"/>
      <c r="P60" s="309"/>
      <c r="Q60" s="309"/>
      <c r="R60" s="309"/>
      <c r="S60" s="309"/>
      <c r="T60" s="9" t="s">
        <v>564</v>
      </c>
      <c r="U60" s="9" t="s">
        <v>523</v>
      </c>
      <c r="V60" s="39" t="s">
        <v>145</v>
      </c>
      <c r="W60" s="309"/>
      <c r="X60" s="309"/>
      <c r="Y60" s="309"/>
      <c r="Z60" s="309"/>
      <c r="AA60" s="309"/>
      <c r="AB60" s="9" t="s">
        <v>564</v>
      </c>
      <c r="AC60" s="9" t="s">
        <v>523</v>
      </c>
    </row>
    <row r="61" spans="2:51" ht="12" customHeight="1" x14ac:dyDescent="0.15">
      <c r="D61" s="6" t="s">
        <v>128</v>
      </c>
      <c r="E61" s="6" t="s">
        <v>132</v>
      </c>
      <c r="F61" s="6" t="s">
        <v>406</v>
      </c>
      <c r="K61" s="6" t="s">
        <v>567</v>
      </c>
      <c r="L61" s="310"/>
      <c r="M61" s="310"/>
      <c r="N61" s="310"/>
      <c r="O61" s="310"/>
      <c r="P61" s="310"/>
      <c r="Q61" s="310"/>
      <c r="R61" s="310"/>
      <c r="S61" s="310"/>
      <c r="T61" s="72" t="s">
        <v>565</v>
      </c>
      <c r="U61" s="294" t="s">
        <v>566</v>
      </c>
      <c r="V61" s="294"/>
      <c r="W61" s="310"/>
      <c r="X61" s="310"/>
      <c r="Y61" s="310"/>
      <c r="Z61" s="310"/>
      <c r="AA61" s="310"/>
      <c r="AB61" s="310"/>
      <c r="AC61" s="310"/>
      <c r="AD61" s="310"/>
      <c r="AE61" s="9" t="s">
        <v>565</v>
      </c>
    </row>
    <row r="62" spans="2:51" ht="12" customHeight="1" x14ac:dyDescent="0.15">
      <c r="D62" s="6" t="s">
        <v>128</v>
      </c>
      <c r="E62" s="6" t="s">
        <v>137</v>
      </c>
      <c r="F62" s="201" t="s">
        <v>1369</v>
      </c>
      <c r="W62" s="139" t="s">
        <v>171</v>
      </c>
      <c r="X62" s="9" t="s">
        <v>568</v>
      </c>
      <c r="Z62" s="139" t="s">
        <v>171</v>
      </c>
      <c r="AA62" s="9" t="s">
        <v>569</v>
      </c>
    </row>
    <row r="63" spans="2:51" ht="12" customHeight="1" x14ac:dyDescent="0.15">
      <c r="B63" s="30"/>
      <c r="C63" s="30"/>
      <c r="D63" s="30" t="s">
        <v>128</v>
      </c>
      <c r="E63" s="30" t="s">
        <v>133</v>
      </c>
      <c r="F63" s="42" t="s">
        <v>1372</v>
      </c>
      <c r="G63" s="30"/>
      <c r="H63" s="30"/>
      <c r="I63" s="30"/>
      <c r="J63" s="30"/>
      <c r="K63" s="30"/>
      <c r="L63" s="30"/>
      <c r="M63" s="30"/>
      <c r="N63" s="30"/>
      <c r="O63" s="30" t="s">
        <v>570</v>
      </c>
      <c r="P63" s="138" t="s">
        <v>171</v>
      </c>
      <c r="Q63" s="42" t="s">
        <v>1373</v>
      </c>
      <c r="R63" s="30"/>
      <c r="S63" s="30"/>
      <c r="T63" s="30"/>
      <c r="U63" s="30"/>
      <c r="V63" s="30"/>
      <c r="W63" s="138" t="s">
        <v>171</v>
      </c>
      <c r="X63" s="42" t="s">
        <v>1375</v>
      </c>
      <c r="Y63" s="30"/>
      <c r="Z63" s="30"/>
      <c r="AA63" s="30"/>
      <c r="AB63" s="30"/>
      <c r="AC63" s="30"/>
      <c r="AD63" s="138" t="s">
        <v>171</v>
      </c>
      <c r="AE63" s="42" t="s">
        <v>1377</v>
      </c>
      <c r="AF63" s="30"/>
      <c r="AG63" s="30"/>
      <c r="AH63" s="30"/>
      <c r="AI63" s="30"/>
      <c r="AJ63" s="30"/>
      <c r="AK63" s="30"/>
    </row>
    <row r="64" spans="2:51" ht="12" customHeight="1" x14ac:dyDescent="0.15">
      <c r="B64" s="6" t="s">
        <v>1379</v>
      </c>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row>
    <row r="65" spans="2:37" ht="12" customHeight="1" x14ac:dyDescent="0.15">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row>
    <row r="66" spans="2:37" ht="12" customHeight="1" x14ac:dyDescent="0.15">
      <c r="B66" s="30"/>
      <c r="C66" s="30"/>
      <c r="D66" s="30"/>
      <c r="E66" s="30"/>
      <c r="F66" s="30"/>
      <c r="G66" s="30"/>
      <c r="H66" s="30"/>
      <c r="I66" s="30"/>
      <c r="J66" s="30"/>
      <c r="K66" s="30"/>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row>
    <row r="67" spans="2:37" ht="12" customHeight="1" x14ac:dyDescent="0.15">
      <c r="B67" s="27" t="s">
        <v>1384</v>
      </c>
      <c r="C67" s="27"/>
      <c r="D67" s="27"/>
      <c r="E67" s="27"/>
      <c r="F67" s="27"/>
      <c r="G67" s="27"/>
      <c r="H67" s="27"/>
      <c r="I67" s="27"/>
      <c r="J67" s="27"/>
      <c r="K67" s="27"/>
      <c r="L67" s="282" t="s">
        <v>1717</v>
      </c>
      <c r="M67" s="282"/>
      <c r="N67" s="312"/>
      <c r="O67" s="312"/>
      <c r="P67" s="22" t="s">
        <v>6</v>
      </c>
      <c r="Q67" s="312"/>
      <c r="R67" s="312"/>
      <c r="S67" s="22" t="s">
        <v>7</v>
      </c>
      <c r="T67" s="312"/>
      <c r="U67" s="312"/>
      <c r="V67" s="22" t="s">
        <v>8</v>
      </c>
      <c r="W67" s="27"/>
      <c r="X67" s="27"/>
      <c r="Y67" s="27"/>
      <c r="Z67" s="27"/>
      <c r="AA67" s="27"/>
      <c r="AB67" s="27"/>
      <c r="AC67" s="27"/>
      <c r="AD67" s="27"/>
      <c r="AE67" s="27"/>
      <c r="AF67" s="27"/>
      <c r="AG67" s="27"/>
      <c r="AH67" s="27"/>
      <c r="AI67" s="27"/>
      <c r="AJ67" s="27"/>
      <c r="AK67" s="27"/>
    </row>
    <row r="68" spans="2:37" ht="12" customHeight="1" x14ac:dyDescent="0.15">
      <c r="B68" s="27" t="s">
        <v>1385</v>
      </c>
      <c r="C68" s="27"/>
      <c r="D68" s="27"/>
      <c r="E68" s="27"/>
      <c r="F68" s="27"/>
      <c r="G68" s="27"/>
      <c r="H68" s="27"/>
      <c r="I68" s="27"/>
      <c r="J68" s="27"/>
      <c r="K68" s="27"/>
      <c r="L68" s="282" t="s">
        <v>1717</v>
      </c>
      <c r="M68" s="282"/>
      <c r="N68" s="312"/>
      <c r="O68" s="312"/>
      <c r="P68" s="22" t="s">
        <v>6</v>
      </c>
      <c r="Q68" s="312"/>
      <c r="R68" s="312"/>
      <c r="S68" s="22" t="s">
        <v>7</v>
      </c>
      <c r="T68" s="312"/>
      <c r="U68" s="312"/>
      <c r="V68" s="22" t="s">
        <v>8</v>
      </c>
      <c r="W68" s="27"/>
      <c r="X68" s="27"/>
      <c r="Y68" s="27"/>
      <c r="Z68" s="27"/>
      <c r="AA68" s="27"/>
      <c r="AB68" s="27"/>
      <c r="AC68" s="27"/>
      <c r="AD68" s="27"/>
      <c r="AE68" s="27"/>
      <c r="AF68" s="27"/>
      <c r="AG68" s="27"/>
      <c r="AH68" s="27"/>
      <c r="AI68" s="27"/>
      <c r="AJ68" s="27"/>
      <c r="AK68" s="27"/>
    </row>
    <row r="69" spans="2:37" ht="12" customHeight="1" x14ac:dyDescent="0.15">
      <c r="B69" s="40" t="s">
        <v>1394</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572</v>
      </c>
      <c r="H70" s="304"/>
      <c r="I70" s="304"/>
      <c r="J70" s="9" t="s">
        <v>571</v>
      </c>
      <c r="K70" s="9" t="s">
        <v>523</v>
      </c>
      <c r="L70" s="233" t="s">
        <v>1717</v>
      </c>
      <c r="M70" s="233"/>
      <c r="N70" s="304"/>
      <c r="O70" s="304"/>
      <c r="P70" s="9" t="s">
        <v>6</v>
      </c>
      <c r="Q70" s="304"/>
      <c r="R70" s="304"/>
      <c r="S70" s="9" t="s">
        <v>7</v>
      </c>
      <c r="T70" s="304"/>
      <c r="U70" s="304"/>
      <c r="V70" s="9" t="s">
        <v>8</v>
      </c>
      <c r="W70" s="39" t="s">
        <v>145</v>
      </c>
      <c r="X70" s="308"/>
      <c r="Y70" s="308"/>
      <c r="Z70" s="308"/>
      <c r="AA70" s="308"/>
      <c r="AB70" s="308"/>
      <c r="AC70" s="308"/>
      <c r="AD70" s="308"/>
      <c r="AE70" s="308"/>
      <c r="AF70" s="308"/>
      <c r="AG70" s="308"/>
      <c r="AH70" s="308"/>
      <c r="AI70" s="308"/>
      <c r="AJ70" s="308"/>
      <c r="AK70" s="9" t="s">
        <v>523</v>
      </c>
    </row>
    <row r="71" spans="2:37" ht="12" customHeight="1" x14ac:dyDescent="0.15">
      <c r="F71" s="39" t="s">
        <v>145</v>
      </c>
      <c r="G71" s="9" t="s">
        <v>572</v>
      </c>
      <c r="H71" s="304"/>
      <c r="I71" s="304"/>
      <c r="J71" s="9" t="s">
        <v>571</v>
      </c>
      <c r="K71" s="9" t="s">
        <v>523</v>
      </c>
      <c r="L71" s="233" t="s">
        <v>1717</v>
      </c>
      <c r="M71" s="233"/>
      <c r="N71" s="304"/>
      <c r="O71" s="304"/>
      <c r="P71" s="9" t="s">
        <v>6</v>
      </c>
      <c r="Q71" s="304"/>
      <c r="R71" s="304"/>
      <c r="S71" s="9" t="s">
        <v>7</v>
      </c>
      <c r="T71" s="304"/>
      <c r="U71" s="304"/>
      <c r="V71" s="9" t="s">
        <v>8</v>
      </c>
      <c r="W71" s="39" t="s">
        <v>145</v>
      </c>
      <c r="X71" s="308"/>
      <c r="Y71" s="308"/>
      <c r="Z71" s="308"/>
      <c r="AA71" s="308"/>
      <c r="AB71" s="308"/>
      <c r="AC71" s="308"/>
      <c r="AD71" s="308"/>
      <c r="AE71" s="308"/>
      <c r="AF71" s="308"/>
      <c r="AG71" s="308"/>
      <c r="AH71" s="308"/>
      <c r="AI71" s="308"/>
      <c r="AJ71" s="308"/>
      <c r="AK71" s="9" t="s">
        <v>523</v>
      </c>
    </row>
    <row r="72" spans="2:37" ht="12" customHeight="1" x14ac:dyDescent="0.15">
      <c r="B72" s="30"/>
      <c r="C72" s="30"/>
      <c r="D72" s="30"/>
      <c r="E72" s="30"/>
      <c r="F72" s="43" t="s">
        <v>145</v>
      </c>
      <c r="G72" s="32" t="s">
        <v>572</v>
      </c>
      <c r="H72" s="305"/>
      <c r="I72" s="305"/>
      <c r="J72" s="32" t="s">
        <v>571</v>
      </c>
      <c r="K72" s="32" t="s">
        <v>523</v>
      </c>
      <c r="L72" s="311" t="s">
        <v>1719</v>
      </c>
      <c r="M72" s="311"/>
      <c r="N72" s="305"/>
      <c r="O72" s="305"/>
      <c r="P72" s="32" t="s">
        <v>6</v>
      </c>
      <c r="Q72" s="305"/>
      <c r="R72" s="305"/>
      <c r="S72" s="32" t="s">
        <v>7</v>
      </c>
      <c r="T72" s="305"/>
      <c r="U72" s="305"/>
      <c r="V72" s="32" t="s">
        <v>8</v>
      </c>
      <c r="W72" s="43" t="s">
        <v>145</v>
      </c>
      <c r="X72" s="307"/>
      <c r="Y72" s="307"/>
      <c r="Z72" s="307"/>
      <c r="AA72" s="307"/>
      <c r="AB72" s="307"/>
      <c r="AC72" s="307"/>
      <c r="AD72" s="307"/>
      <c r="AE72" s="307"/>
      <c r="AF72" s="307"/>
      <c r="AG72" s="307"/>
      <c r="AH72" s="307"/>
      <c r="AI72" s="307"/>
      <c r="AJ72" s="307"/>
      <c r="AK72" s="32" t="s">
        <v>523</v>
      </c>
    </row>
    <row r="73" spans="2:37" ht="12" customHeight="1" x14ac:dyDescent="0.15">
      <c r="B73" s="6" t="s">
        <v>573</v>
      </c>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row>
    <row r="74" spans="2:37" ht="12" customHeight="1" x14ac:dyDescent="0.15">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row>
    <row r="75" spans="2:37" ht="12" customHeight="1" x14ac:dyDescent="0.15">
      <c r="B75" s="30"/>
      <c r="C75" s="30"/>
      <c r="D75" s="30"/>
      <c r="E75" s="30"/>
      <c r="F75" s="30"/>
      <c r="G75" s="30"/>
      <c r="H75" s="30"/>
      <c r="I75" s="30"/>
      <c r="J75" s="30"/>
      <c r="K75" s="30"/>
      <c r="L75" s="307"/>
      <c r="M75" s="307"/>
      <c r="N75" s="307"/>
      <c r="O75" s="307"/>
      <c r="P75" s="307"/>
      <c r="Q75" s="307"/>
      <c r="R75" s="307"/>
      <c r="S75" s="307"/>
      <c r="T75" s="307"/>
      <c r="U75" s="307"/>
      <c r="V75" s="307"/>
      <c r="W75" s="307"/>
      <c r="X75" s="307"/>
      <c r="Y75" s="307"/>
      <c r="Z75" s="307"/>
      <c r="AA75" s="307"/>
      <c r="AB75" s="307"/>
      <c r="AC75" s="307"/>
      <c r="AD75" s="307"/>
      <c r="AE75" s="307"/>
      <c r="AF75" s="307"/>
      <c r="AG75" s="307"/>
      <c r="AH75" s="307"/>
      <c r="AI75" s="307"/>
      <c r="AJ75" s="307"/>
      <c r="AK75" s="307"/>
    </row>
    <row r="76" spans="2:37" ht="12" customHeight="1" x14ac:dyDescent="0.15">
      <c r="B76" s="40" t="s">
        <v>574</v>
      </c>
      <c r="C76" s="40"/>
      <c r="D76" s="40"/>
      <c r="E76" s="40"/>
      <c r="F76" s="40"/>
      <c r="G76" s="40"/>
      <c r="H76" s="40"/>
      <c r="I76" s="40"/>
      <c r="J76" s="40"/>
      <c r="K76" s="40"/>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row>
    <row r="77" spans="2:37" ht="12" customHeight="1" x14ac:dyDescent="0.15">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row>
    <row r="78" spans="2:37" ht="12" customHeight="1" x14ac:dyDescent="0.15">
      <c r="B78" s="30"/>
      <c r="C78" s="30"/>
      <c r="D78" s="30"/>
      <c r="E78" s="30"/>
      <c r="F78" s="30"/>
      <c r="G78" s="30"/>
      <c r="H78" s="30"/>
      <c r="I78" s="30"/>
      <c r="J78" s="30"/>
      <c r="K78" s="30"/>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row>
  </sheetData>
  <mergeCells count="172">
    <mergeCell ref="AR38:AT38"/>
    <mergeCell ref="AR43:AT43"/>
    <mergeCell ref="AR44:AT44"/>
    <mergeCell ref="AR45:AT45"/>
    <mergeCell ref="AR46:AT46"/>
    <mergeCell ref="AR47:AT47"/>
    <mergeCell ref="AR48:AT48"/>
    <mergeCell ref="AR52:AT52"/>
    <mergeCell ref="F38:L38"/>
    <mergeCell ref="F42:L42"/>
    <mergeCell ref="O42:T42"/>
    <mergeCell ref="W42:AB42"/>
    <mergeCell ref="AE42:AJ42"/>
    <mergeCell ref="O49:T49"/>
    <mergeCell ref="W49:AB49"/>
    <mergeCell ref="AE49:AJ49"/>
    <mergeCell ref="F47:L47"/>
    <mergeCell ref="O47:T47"/>
    <mergeCell ref="W47:AB47"/>
    <mergeCell ref="AE47:AJ47"/>
    <mergeCell ref="F48:L48"/>
    <mergeCell ref="W48:AB48"/>
    <mergeCell ref="AE51:AJ51"/>
    <mergeCell ref="O52:T52"/>
    <mergeCell ref="B4:AK4"/>
    <mergeCell ref="H6:AK6"/>
    <mergeCell ref="H7:AK7"/>
    <mergeCell ref="P12:T12"/>
    <mergeCell ref="U12:Y12"/>
    <mergeCell ref="Z12:AD12"/>
    <mergeCell ref="AE12:AI12"/>
    <mergeCell ref="P14:T14"/>
    <mergeCell ref="L17:M17"/>
    <mergeCell ref="P15:T15"/>
    <mergeCell ref="L18:M18"/>
    <mergeCell ref="O46:T46"/>
    <mergeCell ref="W46:AB46"/>
    <mergeCell ref="AE46:AJ46"/>
    <mergeCell ref="F43:L43"/>
    <mergeCell ref="F44:L44"/>
    <mergeCell ref="I29:K29"/>
    <mergeCell ref="L29:U29"/>
    <mergeCell ref="X29:Z29"/>
    <mergeCell ref="AA29:AJ29"/>
    <mergeCell ref="I30:K30"/>
    <mergeCell ref="O45:T45"/>
    <mergeCell ref="W45:AB45"/>
    <mergeCell ref="O44:T44"/>
    <mergeCell ref="W44:AB44"/>
    <mergeCell ref="F39:L39"/>
    <mergeCell ref="F41:L41"/>
    <mergeCell ref="F45:L45"/>
    <mergeCell ref="F46:L46"/>
    <mergeCell ref="O41:T41"/>
    <mergeCell ref="O39:T39"/>
    <mergeCell ref="W39:AB39"/>
    <mergeCell ref="L28:AK28"/>
    <mergeCell ref="AE33:AJ33"/>
    <mergeCell ref="L24:M24"/>
    <mergeCell ref="L25:M25"/>
    <mergeCell ref="O25:R25"/>
    <mergeCell ref="W26:Z26"/>
    <mergeCell ref="W27:Z27"/>
    <mergeCell ref="O24:R24"/>
    <mergeCell ref="O33:T33"/>
    <mergeCell ref="AE45:AJ45"/>
    <mergeCell ref="O48:T48"/>
    <mergeCell ref="W41:AB41"/>
    <mergeCell ref="AE41:AJ41"/>
    <mergeCell ref="O43:T43"/>
    <mergeCell ref="W43:AB43"/>
    <mergeCell ref="AE48:AJ48"/>
    <mergeCell ref="AE39:AJ39"/>
    <mergeCell ref="O38:T38"/>
    <mergeCell ref="W38:AB38"/>
    <mergeCell ref="AE44:AJ44"/>
    <mergeCell ref="AE38:AJ38"/>
    <mergeCell ref="AE43:AJ43"/>
    <mergeCell ref="W36:AB36"/>
    <mergeCell ref="AE36:AJ36"/>
    <mergeCell ref="O37:T37"/>
    <mergeCell ref="W37:AB37"/>
    <mergeCell ref="AE37:AJ37"/>
    <mergeCell ref="L30:U30"/>
    <mergeCell ref="X30:Z30"/>
    <mergeCell ref="AA30:AJ30"/>
    <mergeCell ref="O36:T36"/>
    <mergeCell ref="AE32:AJ32"/>
    <mergeCell ref="W33:AB33"/>
    <mergeCell ref="O32:T32"/>
    <mergeCell ref="O34:T34"/>
    <mergeCell ref="W34:AB34"/>
    <mergeCell ref="AE34:AJ34"/>
    <mergeCell ref="F34:L34"/>
    <mergeCell ref="W32:AB32"/>
    <mergeCell ref="AG21:AJ21"/>
    <mergeCell ref="O19:R19"/>
    <mergeCell ref="U19:X19"/>
    <mergeCell ref="AA19:AD19"/>
    <mergeCell ref="AG19:AJ19"/>
    <mergeCell ref="O23:R23"/>
    <mergeCell ref="U23:X23"/>
    <mergeCell ref="AA23:AD23"/>
    <mergeCell ref="AG23:AJ23"/>
    <mergeCell ref="O53:T53"/>
    <mergeCell ref="P55:S55"/>
    <mergeCell ref="P56:S56"/>
    <mergeCell ref="O57:T57"/>
    <mergeCell ref="O58:S58"/>
    <mergeCell ref="W58:AA58"/>
    <mergeCell ref="AG17:AJ17"/>
    <mergeCell ref="AG18:AJ18"/>
    <mergeCell ref="W57:AB57"/>
    <mergeCell ref="O50:T50"/>
    <mergeCell ref="W50:AB50"/>
    <mergeCell ref="AE50:AJ50"/>
    <mergeCell ref="O51:T51"/>
    <mergeCell ref="W51:AB51"/>
    <mergeCell ref="O35:T35"/>
    <mergeCell ref="O17:R17"/>
    <mergeCell ref="O18:R18"/>
    <mergeCell ref="U17:X17"/>
    <mergeCell ref="U18:X18"/>
    <mergeCell ref="AA17:AD17"/>
    <mergeCell ref="AA18:AD18"/>
    <mergeCell ref="O21:R21"/>
    <mergeCell ref="U21:X21"/>
    <mergeCell ref="AA21:AD21"/>
    <mergeCell ref="O59:S59"/>
    <mergeCell ref="N67:O67"/>
    <mergeCell ref="Q67:R67"/>
    <mergeCell ref="T67:U67"/>
    <mergeCell ref="L68:M68"/>
    <mergeCell ref="N68:O68"/>
    <mergeCell ref="Q68:R68"/>
    <mergeCell ref="T68:U68"/>
    <mergeCell ref="Q70:R70"/>
    <mergeCell ref="T70:U70"/>
    <mergeCell ref="L78:AK78"/>
    <mergeCell ref="L71:M71"/>
    <mergeCell ref="N71:O71"/>
    <mergeCell ref="Q71:R71"/>
    <mergeCell ref="T71:U71"/>
    <mergeCell ref="L72:M72"/>
    <mergeCell ref="N72:O72"/>
    <mergeCell ref="Q72:R72"/>
    <mergeCell ref="L74:AK74"/>
    <mergeCell ref="L77:AK77"/>
    <mergeCell ref="AR50:AT50"/>
    <mergeCell ref="AR51:AT51"/>
    <mergeCell ref="H70:I70"/>
    <mergeCell ref="H71:I71"/>
    <mergeCell ref="H72:I72"/>
    <mergeCell ref="L73:AK73"/>
    <mergeCell ref="L75:AK75"/>
    <mergeCell ref="L76:AK76"/>
    <mergeCell ref="X70:AJ70"/>
    <mergeCell ref="X72:AJ72"/>
    <mergeCell ref="T72:U72"/>
    <mergeCell ref="X71:AJ71"/>
    <mergeCell ref="O60:S60"/>
    <mergeCell ref="L66:AK66"/>
    <mergeCell ref="L67:M67"/>
    <mergeCell ref="L65:AK65"/>
    <mergeCell ref="L70:M70"/>
    <mergeCell ref="N70:O70"/>
    <mergeCell ref="W61:AD61"/>
    <mergeCell ref="L64:AK64"/>
    <mergeCell ref="W59:AA59"/>
    <mergeCell ref="W60:AA60"/>
    <mergeCell ref="L61:S61"/>
    <mergeCell ref="U61:V61"/>
  </mergeCells>
  <phoneticPr fontId="20"/>
  <dataValidations xWindow="512" yWindow="623" count="9">
    <dataValidation type="list" allowBlank="1" showInputMessage="1" showErrorMessage="1" prompt="選択" sqref="H9:H11 O9:O10 T9 Z9 M11 R11 H31 K31 N31 Q31 T31 X31 AD31 P63 W62:W63 Z62 AD63" xr:uid="{00000000-0002-0000-0D00-000000000000}">
      <formula1>選択</formula1>
    </dataValidation>
    <dataValidation type="list" allowBlank="1" showInputMessage="1" prompt="選択" sqref="P12:AI12" xr:uid="{00000000-0002-0000-0D00-000001000000}">
      <formula1>地区区域</formula1>
    </dataValidation>
    <dataValidation type="list" allowBlank="1" showInputMessage="1" prompt="選択" sqref="O19:R19 U19:X19 AA19:AD19 AG19:AJ19" xr:uid="{00000000-0002-0000-0D00-000002000000}">
      <formula1>用途地域</formula1>
    </dataValidation>
    <dataValidation type="list" allowBlank="1" showInputMessage="1" prompt="選択" sqref="L28:AK28" xr:uid="{00000000-0002-0000-0D00-000003000000}">
      <formula1>備考第三面7</formula1>
    </dataValidation>
    <dataValidation type="list" allowBlank="1" showInputMessage="1" prompt="選択" sqref="L29:U30 AA29:AJ30" xr:uid="{00000000-0002-0000-0D00-000004000000}">
      <formula1>用途</formula1>
    </dataValidation>
    <dataValidation type="list" allowBlank="1" showInputMessage="1" prompt="選択" sqref="L61:S61 W61:AD61" xr:uid="{00000000-0002-0000-0D00-000005000000}">
      <formula1>構造</formula1>
    </dataValidation>
    <dataValidation type="list" allowBlank="1" showInputMessage="1" prompt="選択" sqref="X70:AJ72" xr:uid="{00000000-0002-0000-0D00-000006000000}">
      <formula1>特定工程</formula1>
    </dataValidation>
    <dataValidation type="list" allowBlank="1" showInputMessage="1" prompt="選択" sqref="P55:S56" xr:uid="{00000000-0002-0000-0D00-000007000000}">
      <formula1>数字</formula1>
    </dataValidation>
    <dataValidation type="list" allowBlank="1" showInputMessage="1" prompt="選択" sqref="X29:Z30 I29:K30" xr:uid="{00000000-0002-0000-0D00-000008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4:BU115"/>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576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27" t="s">
        <v>578</v>
      </c>
      <c r="C6" s="27"/>
      <c r="D6" s="27"/>
      <c r="E6" s="27"/>
      <c r="F6" s="27"/>
      <c r="G6" s="27"/>
      <c r="H6" s="27"/>
      <c r="I6" s="27"/>
      <c r="J6" s="46"/>
      <c r="K6" s="46"/>
      <c r="L6" s="331"/>
      <c r="M6" s="331"/>
      <c r="N6" s="331"/>
      <c r="O6" s="331"/>
      <c r="P6" s="331"/>
      <c r="Q6" s="331"/>
      <c r="R6" s="331"/>
      <c r="S6" s="331"/>
      <c r="T6" s="331"/>
      <c r="U6" s="331"/>
      <c r="V6" s="331"/>
      <c r="W6" s="331"/>
      <c r="X6" s="331"/>
      <c r="Y6" s="331"/>
      <c r="Z6" s="331"/>
      <c r="AA6" s="331"/>
      <c r="AB6" s="331"/>
      <c r="AC6" s="331"/>
      <c r="AD6" s="27"/>
      <c r="AE6" s="27"/>
      <c r="AF6" s="27"/>
      <c r="AG6" s="27"/>
      <c r="AH6" s="27"/>
      <c r="AI6" s="27"/>
      <c r="AJ6" s="27"/>
      <c r="AK6" s="27"/>
    </row>
    <row r="7" spans="2:37" ht="15" customHeight="1" x14ac:dyDescent="0.15">
      <c r="B7" s="40" t="s">
        <v>579</v>
      </c>
      <c r="C7" s="40"/>
      <c r="D7" s="40"/>
      <c r="E7" s="40"/>
      <c r="F7" s="40"/>
      <c r="G7" s="40"/>
      <c r="H7" s="40"/>
      <c r="I7" s="40"/>
      <c r="J7" s="40"/>
      <c r="K7" s="47" t="s">
        <v>528</v>
      </c>
      <c r="L7" s="343" t="str">
        <f>IF(O7="","",VLOOKUP(O7,LIST!$B$237:'LIST'!$C$380,2,0))</f>
        <v/>
      </c>
      <c r="M7" s="343"/>
      <c r="N7" s="343"/>
      <c r="O7" s="293"/>
      <c r="P7" s="293"/>
      <c r="Q7" s="293"/>
      <c r="R7" s="293"/>
      <c r="S7" s="293"/>
      <c r="T7" s="293"/>
      <c r="U7" s="293"/>
      <c r="V7" s="293"/>
      <c r="W7" s="293"/>
      <c r="X7" s="293"/>
      <c r="Y7" s="293"/>
      <c r="Z7" s="293"/>
      <c r="AA7" s="293"/>
      <c r="AB7" s="293"/>
      <c r="AC7" s="293"/>
      <c r="AD7" s="40" t="s">
        <v>523</v>
      </c>
      <c r="AE7" s="40"/>
      <c r="AF7" s="40"/>
      <c r="AG7" s="40"/>
      <c r="AH7" s="40"/>
      <c r="AI7" s="40"/>
      <c r="AJ7" s="40"/>
      <c r="AK7" s="40"/>
    </row>
    <row r="8" spans="2:37" ht="15" customHeight="1" x14ac:dyDescent="0.15">
      <c r="K8" s="33" t="s">
        <v>528</v>
      </c>
      <c r="L8" s="340" t="str">
        <f>IF(O8="","",VLOOKUP(O8,LIST!$B$237:'LIST'!$C$380,2,0))</f>
        <v/>
      </c>
      <c r="M8" s="340"/>
      <c r="N8" s="340"/>
      <c r="O8" s="291"/>
      <c r="P8" s="291"/>
      <c r="Q8" s="291"/>
      <c r="R8" s="291"/>
      <c r="S8" s="291"/>
      <c r="T8" s="291"/>
      <c r="U8" s="291"/>
      <c r="V8" s="291"/>
      <c r="W8" s="291"/>
      <c r="X8" s="291"/>
      <c r="Y8" s="291"/>
      <c r="Z8" s="291"/>
      <c r="AA8" s="291"/>
      <c r="AB8" s="291"/>
      <c r="AC8" s="291"/>
      <c r="AD8" s="6" t="s">
        <v>523</v>
      </c>
    </row>
    <row r="9" spans="2:37" ht="15" customHeight="1" x14ac:dyDescent="0.15">
      <c r="K9" s="33" t="s">
        <v>528</v>
      </c>
      <c r="L9" s="340" t="str">
        <f>IF(O9="","",VLOOKUP(O9,LIST!$B$237:'LIST'!$C$380,2,0))</f>
        <v/>
      </c>
      <c r="M9" s="340"/>
      <c r="N9" s="340"/>
      <c r="O9" s="291"/>
      <c r="P9" s="291"/>
      <c r="Q9" s="291"/>
      <c r="R9" s="291"/>
      <c r="S9" s="291"/>
      <c r="T9" s="291"/>
      <c r="U9" s="291"/>
      <c r="V9" s="291"/>
      <c r="W9" s="291"/>
      <c r="X9" s="291"/>
      <c r="Y9" s="291"/>
      <c r="Z9" s="291"/>
      <c r="AA9" s="291"/>
      <c r="AB9" s="291"/>
      <c r="AC9" s="291"/>
      <c r="AD9" s="6" t="s">
        <v>523</v>
      </c>
    </row>
    <row r="10" spans="2:37" ht="15" customHeight="1" x14ac:dyDescent="0.15">
      <c r="K10" s="33" t="s">
        <v>528</v>
      </c>
      <c r="L10" s="340" t="str">
        <f>IF(O10="","",VLOOKUP(O10,LIST!$B$237:'LIST'!$C$380,2,0))</f>
        <v/>
      </c>
      <c r="M10" s="340"/>
      <c r="N10" s="340"/>
      <c r="O10" s="291"/>
      <c r="P10" s="291"/>
      <c r="Q10" s="291"/>
      <c r="R10" s="291"/>
      <c r="S10" s="291"/>
      <c r="T10" s="291"/>
      <c r="U10" s="291"/>
      <c r="V10" s="291"/>
      <c r="W10" s="291"/>
      <c r="X10" s="291"/>
      <c r="Y10" s="291"/>
      <c r="Z10" s="291"/>
      <c r="AA10" s="291"/>
      <c r="AB10" s="291"/>
      <c r="AC10" s="291"/>
      <c r="AD10" s="6" t="s">
        <v>523</v>
      </c>
    </row>
    <row r="11" spans="2:37" ht="15" customHeight="1" x14ac:dyDescent="0.15">
      <c r="B11" s="30"/>
      <c r="C11" s="30"/>
      <c r="D11" s="30"/>
      <c r="E11" s="30"/>
      <c r="F11" s="30"/>
      <c r="G11" s="30"/>
      <c r="H11" s="30"/>
      <c r="I11" s="30"/>
      <c r="J11" s="30"/>
      <c r="K11" s="41" t="s">
        <v>528</v>
      </c>
      <c r="L11" s="341" t="str">
        <f>IF(O11="","",VLOOKUP(O11,LIST!$B$237:'LIST'!$C$380,2,0))</f>
        <v/>
      </c>
      <c r="M11" s="341"/>
      <c r="N11" s="341"/>
      <c r="O11" s="292"/>
      <c r="P11" s="292"/>
      <c r="Q11" s="292"/>
      <c r="R11" s="292"/>
      <c r="S11" s="292"/>
      <c r="T11" s="292"/>
      <c r="U11" s="292"/>
      <c r="V11" s="292"/>
      <c r="W11" s="292"/>
      <c r="X11" s="292"/>
      <c r="Y11" s="292"/>
      <c r="Z11" s="292"/>
      <c r="AA11" s="292"/>
      <c r="AB11" s="292"/>
      <c r="AC11" s="292"/>
      <c r="AD11" s="30" t="s">
        <v>523</v>
      </c>
      <c r="AE11" s="30"/>
      <c r="AF11" s="30"/>
      <c r="AG11" s="30"/>
      <c r="AH11" s="30"/>
      <c r="AI11" s="30"/>
      <c r="AJ11" s="30"/>
      <c r="AK11" s="30"/>
    </row>
    <row r="12" spans="2:37" ht="15" customHeight="1" x14ac:dyDescent="0.15">
      <c r="B12" s="6" t="s">
        <v>580</v>
      </c>
      <c r="J12" s="36" t="s">
        <v>171</v>
      </c>
      <c r="K12" s="6" t="s">
        <v>531</v>
      </c>
      <c r="M12" s="36" t="s">
        <v>171</v>
      </c>
      <c r="N12" s="6" t="s">
        <v>532</v>
      </c>
      <c r="P12" s="36" t="s">
        <v>171</v>
      </c>
      <c r="Q12" s="6" t="s">
        <v>533</v>
      </c>
      <c r="S12" s="36" t="s">
        <v>171</v>
      </c>
      <c r="T12" s="6" t="s">
        <v>534</v>
      </c>
      <c r="V12" s="36" t="s">
        <v>171</v>
      </c>
      <c r="W12" s="6" t="s">
        <v>535</v>
      </c>
      <c r="Z12" s="36" t="s">
        <v>171</v>
      </c>
      <c r="AA12" s="6" t="s">
        <v>536</v>
      </c>
      <c r="AF12" s="36" t="s">
        <v>171</v>
      </c>
      <c r="AG12" s="6" t="s">
        <v>537</v>
      </c>
    </row>
    <row r="13" spans="2:37" ht="15" customHeight="1" x14ac:dyDescent="0.15">
      <c r="B13" s="27" t="s">
        <v>581</v>
      </c>
      <c r="C13" s="27"/>
      <c r="D13" s="27"/>
      <c r="E13" s="27"/>
      <c r="F13" s="27"/>
      <c r="G13" s="27"/>
      <c r="H13" s="27"/>
      <c r="I13" s="27"/>
      <c r="J13" s="342"/>
      <c r="K13" s="342"/>
      <c r="L13" s="342"/>
      <c r="M13" s="342"/>
      <c r="N13" s="342"/>
      <c r="O13" s="342"/>
      <c r="P13" s="342"/>
      <c r="Q13" s="342"/>
      <c r="R13" s="22" t="s">
        <v>565</v>
      </c>
      <c r="S13" s="282" t="s">
        <v>566</v>
      </c>
      <c r="T13" s="282"/>
      <c r="U13" s="342"/>
      <c r="V13" s="342"/>
      <c r="W13" s="342"/>
      <c r="X13" s="342"/>
      <c r="Y13" s="342"/>
      <c r="Z13" s="342"/>
      <c r="AA13" s="342"/>
      <c r="AB13" s="342"/>
      <c r="AC13" s="22" t="s">
        <v>565</v>
      </c>
      <c r="AD13" s="27"/>
      <c r="AE13" s="27"/>
      <c r="AF13" s="27"/>
      <c r="AG13" s="27"/>
      <c r="AH13" s="27"/>
      <c r="AI13" s="27"/>
      <c r="AJ13" s="27"/>
      <c r="AK13" s="27"/>
    </row>
    <row r="14" spans="2:37" ht="15" customHeight="1" x14ac:dyDescent="0.15">
      <c r="B14" s="6" t="s">
        <v>1762</v>
      </c>
      <c r="J14" s="36" t="s">
        <v>171</v>
      </c>
      <c r="K14" s="6" t="s">
        <v>1732</v>
      </c>
      <c r="N14" s="36" t="s">
        <v>171</v>
      </c>
      <c r="O14" s="6" t="s">
        <v>1725</v>
      </c>
    </row>
    <row r="15" spans="2:37" ht="15" customHeight="1" x14ac:dyDescent="0.15">
      <c r="J15" s="36" t="s">
        <v>171</v>
      </c>
      <c r="K15" s="6" t="s">
        <v>1733</v>
      </c>
      <c r="Q15" s="36" t="s">
        <v>171</v>
      </c>
      <c r="R15" s="6" t="s">
        <v>1734</v>
      </c>
    </row>
    <row r="16" spans="2:37" ht="15" customHeight="1" x14ac:dyDescent="0.15">
      <c r="J16" s="36" t="s">
        <v>171</v>
      </c>
      <c r="K16" s="6" t="s">
        <v>1735</v>
      </c>
      <c r="AB16" s="36" t="s">
        <v>171</v>
      </c>
      <c r="AC16" s="6" t="s">
        <v>1728</v>
      </c>
    </row>
    <row r="17" spans="2:37" ht="15" customHeight="1" x14ac:dyDescent="0.15">
      <c r="B17" s="40" t="s">
        <v>1763</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144"/>
      <c r="AD17" s="40"/>
      <c r="AE17" s="40"/>
      <c r="AF17" s="40"/>
      <c r="AG17" s="40"/>
      <c r="AH17" s="40"/>
      <c r="AI17" s="144"/>
      <c r="AJ17" s="40"/>
      <c r="AK17" s="144"/>
    </row>
    <row r="18" spans="2:37" ht="15" customHeight="1" x14ac:dyDescent="0.15">
      <c r="J18" s="36" t="s">
        <v>171</v>
      </c>
      <c r="K18" s="6" t="s">
        <v>1729</v>
      </c>
      <c r="AC18" s="9"/>
    </row>
    <row r="19" spans="2:37" ht="15" customHeight="1" x14ac:dyDescent="0.15">
      <c r="J19" s="36" t="s">
        <v>171</v>
      </c>
      <c r="K19" s="6" t="s">
        <v>1730</v>
      </c>
      <c r="AC19" s="9"/>
    </row>
    <row r="20" spans="2:37" ht="15" customHeight="1" x14ac:dyDescent="0.15">
      <c r="J20" s="36" t="s">
        <v>171</v>
      </c>
      <c r="K20" s="6" t="s">
        <v>1731</v>
      </c>
      <c r="AC20" s="9"/>
    </row>
    <row r="21" spans="2:37" ht="15" customHeight="1" x14ac:dyDescent="0.15">
      <c r="J21" s="36" t="s">
        <v>171</v>
      </c>
      <c r="K21" s="6" t="s">
        <v>1728</v>
      </c>
      <c r="Q21" s="36" t="s">
        <v>171</v>
      </c>
      <c r="R21" s="6" t="s">
        <v>1758</v>
      </c>
      <c r="AC21" s="9"/>
    </row>
    <row r="22" spans="2:37" ht="15" customHeight="1" x14ac:dyDescent="0.15">
      <c r="B22" s="40" t="s">
        <v>1761</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144"/>
      <c r="AD22" s="40"/>
      <c r="AE22" s="40"/>
      <c r="AF22" s="40"/>
      <c r="AG22" s="40"/>
      <c r="AH22" s="40"/>
      <c r="AI22" s="40"/>
      <c r="AJ22" s="40"/>
      <c r="AK22" s="144"/>
    </row>
    <row r="23" spans="2:37" ht="15" customHeight="1" x14ac:dyDescent="0.15">
      <c r="J23" s="36" t="s">
        <v>171</v>
      </c>
      <c r="K23" s="6" t="s">
        <v>1764</v>
      </c>
      <c r="Q23" s="36" t="s">
        <v>171</v>
      </c>
      <c r="R23" s="6" t="s">
        <v>1726</v>
      </c>
      <c r="X23" s="36" t="s">
        <v>171</v>
      </c>
      <c r="Y23" s="6" t="s">
        <v>1760</v>
      </c>
      <c r="AC23" s="9"/>
      <c r="AK23" s="9"/>
    </row>
    <row r="24" spans="2:37" ht="15" customHeight="1" x14ac:dyDescent="0.15">
      <c r="B24" s="30"/>
      <c r="C24" s="30"/>
      <c r="D24" s="30"/>
      <c r="E24" s="30"/>
      <c r="F24" s="30"/>
      <c r="G24" s="30"/>
      <c r="H24" s="30"/>
      <c r="I24" s="30"/>
      <c r="J24" s="36" t="s">
        <v>171</v>
      </c>
      <c r="K24" s="6" t="s">
        <v>1727</v>
      </c>
      <c r="L24" s="30"/>
      <c r="M24" s="30"/>
      <c r="N24" s="30"/>
      <c r="O24" s="30"/>
      <c r="P24" s="30"/>
      <c r="Q24" s="36" t="s">
        <v>171</v>
      </c>
      <c r="R24" s="6" t="s">
        <v>1728</v>
      </c>
      <c r="S24" s="30"/>
      <c r="T24" s="30"/>
      <c r="U24" s="30"/>
      <c r="V24" s="30"/>
      <c r="W24" s="30"/>
      <c r="X24" s="36" t="s">
        <v>171</v>
      </c>
      <c r="Y24" s="30" t="s">
        <v>1759</v>
      </c>
      <c r="AB24" s="30"/>
      <c r="AC24" s="32"/>
      <c r="AD24" s="30"/>
      <c r="AE24" s="30"/>
      <c r="AF24" s="30"/>
      <c r="AG24" s="30"/>
      <c r="AH24" s="30"/>
      <c r="AI24" s="30"/>
      <c r="AJ24" s="30"/>
      <c r="AK24" s="32"/>
    </row>
    <row r="25" spans="2:37" ht="15" customHeight="1" x14ac:dyDescent="0.15">
      <c r="B25" s="40" t="s">
        <v>1736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2:37" ht="15" customHeight="1" x14ac:dyDescent="0.15">
      <c r="D26" s="6" t="s">
        <v>128</v>
      </c>
      <c r="E26" s="6" t="s">
        <v>129</v>
      </c>
      <c r="F26" s="6" t="s">
        <v>1911</v>
      </c>
      <c r="K26" s="6" t="s">
        <v>567</v>
      </c>
      <c r="N26" s="335"/>
      <c r="O26" s="335"/>
      <c r="P26" s="335"/>
      <c r="Q26" s="335"/>
    </row>
    <row r="27" spans="2:37" ht="15" customHeight="1" x14ac:dyDescent="0.15">
      <c r="D27" s="6" t="s">
        <v>128</v>
      </c>
      <c r="E27" s="6" t="s">
        <v>131</v>
      </c>
      <c r="F27" s="6" t="s">
        <v>1913</v>
      </c>
      <c r="K27" s="6" t="s">
        <v>130</v>
      </c>
      <c r="N27" s="335"/>
      <c r="O27" s="335"/>
      <c r="P27" s="335"/>
      <c r="Q27" s="335"/>
    </row>
    <row r="28" spans="2:37" ht="15" customHeight="1" x14ac:dyDescent="0.15">
      <c r="D28" s="6" t="s">
        <v>128</v>
      </c>
      <c r="E28" s="6" t="s">
        <v>132</v>
      </c>
      <c r="F28" s="6" t="s">
        <v>1915</v>
      </c>
      <c r="M28" s="6" t="s">
        <v>130</v>
      </c>
      <c r="N28" s="335"/>
      <c r="O28" s="335"/>
      <c r="P28" s="335"/>
      <c r="Q28" s="335"/>
    </row>
    <row r="29" spans="2:37" ht="15" customHeight="1" x14ac:dyDescent="0.15">
      <c r="B29" s="30"/>
      <c r="C29" s="30"/>
      <c r="D29" s="30" t="s">
        <v>128</v>
      </c>
      <c r="E29" s="30" t="s">
        <v>137</v>
      </c>
      <c r="F29" s="30" t="s">
        <v>1917</v>
      </c>
      <c r="G29" s="30"/>
      <c r="H29" s="30"/>
      <c r="I29" s="30"/>
      <c r="J29" s="30"/>
      <c r="K29" s="30"/>
      <c r="L29" s="30"/>
      <c r="M29" s="30" t="s">
        <v>130</v>
      </c>
      <c r="N29" s="336"/>
      <c r="O29" s="336"/>
      <c r="P29" s="336"/>
      <c r="Q29" s="336"/>
      <c r="R29" s="30"/>
      <c r="S29" s="30"/>
      <c r="T29" s="30"/>
      <c r="U29" s="30"/>
      <c r="V29" s="30"/>
      <c r="W29" s="30"/>
      <c r="X29" s="30"/>
      <c r="Y29" s="30"/>
      <c r="Z29" s="30"/>
      <c r="AA29" s="30"/>
      <c r="AB29" s="30"/>
      <c r="AC29" s="30"/>
      <c r="AD29" s="30"/>
      <c r="AE29" s="30"/>
      <c r="AF29" s="30"/>
      <c r="AG29" s="30"/>
      <c r="AH29" s="30"/>
      <c r="AI29" s="30"/>
      <c r="AJ29" s="30"/>
      <c r="AK29" s="30"/>
    </row>
    <row r="30" spans="2:37" ht="15" customHeight="1" x14ac:dyDescent="0.15">
      <c r="B30" s="6" t="s">
        <v>1737</v>
      </c>
    </row>
    <row r="31" spans="2:37" ht="15" customHeight="1" x14ac:dyDescent="0.15">
      <c r="D31" s="6" t="s">
        <v>128</v>
      </c>
      <c r="E31" s="6" t="s">
        <v>129</v>
      </c>
      <c r="F31" s="6" t="s">
        <v>1920</v>
      </c>
      <c r="K31" s="6" t="s">
        <v>130</v>
      </c>
      <c r="N31" s="316"/>
      <c r="O31" s="316"/>
      <c r="P31" s="316"/>
      <c r="Q31" s="316"/>
      <c r="R31" s="92" t="s">
        <v>518</v>
      </c>
      <c r="S31" s="48"/>
    </row>
    <row r="32" spans="2:37" ht="15" customHeight="1" x14ac:dyDescent="0.15">
      <c r="B32" s="30"/>
      <c r="C32" s="30"/>
      <c r="D32" s="30" t="s">
        <v>128</v>
      </c>
      <c r="E32" s="30" t="s">
        <v>131</v>
      </c>
      <c r="F32" s="30" t="s">
        <v>1922</v>
      </c>
      <c r="G32" s="30"/>
      <c r="H32" s="30"/>
      <c r="I32" s="30"/>
      <c r="J32" s="30"/>
      <c r="K32" s="30" t="s">
        <v>130</v>
      </c>
      <c r="L32" s="30"/>
      <c r="M32" s="30"/>
      <c r="N32" s="316"/>
      <c r="O32" s="316"/>
      <c r="P32" s="316"/>
      <c r="Q32" s="316"/>
      <c r="R32" s="59" t="s">
        <v>518</v>
      </c>
      <c r="S32" s="30"/>
      <c r="T32" s="30"/>
      <c r="U32" s="30"/>
      <c r="V32" s="30"/>
      <c r="W32" s="30"/>
      <c r="X32" s="30"/>
      <c r="Y32" s="30"/>
      <c r="Z32" s="30"/>
      <c r="AA32" s="30"/>
      <c r="AB32" s="30"/>
      <c r="AC32" s="30"/>
      <c r="AD32" s="30"/>
      <c r="AE32" s="30"/>
      <c r="AF32" s="30"/>
      <c r="AG32" s="30"/>
      <c r="AH32" s="30"/>
      <c r="AI32" s="30"/>
      <c r="AJ32" s="30"/>
      <c r="AK32" s="30"/>
    </row>
    <row r="33" spans="2:37" ht="15" customHeight="1" x14ac:dyDescent="0.15">
      <c r="B33" s="27" t="s">
        <v>1738</v>
      </c>
      <c r="C33" s="27"/>
      <c r="D33" s="27"/>
      <c r="E33" s="27"/>
      <c r="F33" s="27"/>
      <c r="G33" s="27"/>
      <c r="H33" s="27"/>
      <c r="I33" s="27"/>
      <c r="J33" s="27"/>
      <c r="K33" s="27"/>
      <c r="L33" s="27"/>
      <c r="M33" s="27"/>
      <c r="N33" s="337"/>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row>
    <row r="34" spans="2:37" ht="15" customHeight="1" x14ac:dyDescent="0.15">
      <c r="B34" s="6" t="s">
        <v>1739</v>
      </c>
    </row>
    <row r="35" spans="2:37" ht="15" customHeight="1" x14ac:dyDescent="0.15">
      <c r="D35" s="6" t="s">
        <v>128</v>
      </c>
      <c r="E35" s="6" t="s">
        <v>129</v>
      </c>
      <c r="F35" s="49" t="s">
        <v>588</v>
      </c>
      <c r="AC35" s="6" t="s">
        <v>567</v>
      </c>
      <c r="AD35" s="36" t="s">
        <v>171</v>
      </c>
      <c r="AE35" s="9" t="s">
        <v>568</v>
      </c>
      <c r="AG35" s="36" t="s">
        <v>171</v>
      </c>
      <c r="AH35" s="9" t="s">
        <v>569</v>
      </c>
    </row>
    <row r="36" spans="2:37" ht="15" customHeight="1" x14ac:dyDescent="0.15">
      <c r="D36" s="6" t="s">
        <v>128</v>
      </c>
      <c r="E36" s="6" t="s">
        <v>131</v>
      </c>
      <c r="F36" s="6" t="s">
        <v>589</v>
      </c>
      <c r="AC36" s="6" t="s">
        <v>567</v>
      </c>
      <c r="AD36" s="36" t="s">
        <v>171</v>
      </c>
      <c r="AE36" s="9" t="s">
        <v>568</v>
      </c>
      <c r="AG36" s="36" t="s">
        <v>171</v>
      </c>
      <c r="AH36" s="9" t="s">
        <v>569</v>
      </c>
    </row>
    <row r="37" spans="2:37" ht="15" customHeight="1" x14ac:dyDescent="0.15">
      <c r="D37" s="6" t="s">
        <v>128</v>
      </c>
      <c r="E37" s="6" t="s">
        <v>132</v>
      </c>
      <c r="F37" s="6" t="s">
        <v>590</v>
      </c>
      <c r="V37" s="6" t="s">
        <v>567</v>
      </c>
      <c r="AD37" s="9" t="s">
        <v>572</v>
      </c>
      <c r="AE37" s="338"/>
      <c r="AF37" s="338"/>
      <c r="AG37" s="338"/>
      <c r="AH37" s="338"/>
      <c r="AI37" s="338"/>
      <c r="AJ37" s="338"/>
      <c r="AK37" s="9" t="s">
        <v>593</v>
      </c>
    </row>
    <row r="38" spans="2:37" ht="15" customHeight="1" x14ac:dyDescent="0.15">
      <c r="D38" s="6" t="s">
        <v>128</v>
      </c>
      <c r="E38" s="6" t="s">
        <v>547</v>
      </c>
      <c r="F38" s="6" t="s">
        <v>591</v>
      </c>
      <c r="N38" s="6" t="s">
        <v>567</v>
      </c>
      <c r="AD38" s="9" t="s">
        <v>572</v>
      </c>
      <c r="AE38" s="297"/>
      <c r="AF38" s="297"/>
      <c r="AG38" s="297"/>
      <c r="AH38" s="297"/>
      <c r="AI38" s="297"/>
      <c r="AJ38" s="297"/>
      <c r="AK38" s="9" t="s">
        <v>593</v>
      </c>
    </row>
    <row r="39" spans="2:37" ht="15" customHeight="1" x14ac:dyDescent="0.15">
      <c r="D39" s="6" t="s">
        <v>128</v>
      </c>
      <c r="E39" s="6" t="s">
        <v>133</v>
      </c>
      <c r="F39" s="6" t="s">
        <v>592</v>
      </c>
      <c r="N39" s="6" t="s">
        <v>567</v>
      </c>
    </row>
    <row r="40" spans="2:37" ht="15" customHeight="1" x14ac:dyDescent="0.15">
      <c r="E40" s="36" t="s">
        <v>171</v>
      </c>
      <c r="F40" s="6" t="s">
        <v>596</v>
      </c>
    </row>
    <row r="41" spans="2:37" ht="15" customHeight="1" x14ac:dyDescent="0.15">
      <c r="E41" s="36" t="s">
        <v>171</v>
      </c>
      <c r="F41" s="6" t="s">
        <v>595</v>
      </c>
    </row>
    <row r="42" spans="2:37" ht="15" customHeight="1" x14ac:dyDescent="0.15">
      <c r="B42" s="30"/>
      <c r="C42" s="30"/>
      <c r="D42" s="30" t="s">
        <v>128</v>
      </c>
      <c r="E42" s="30" t="s">
        <v>525</v>
      </c>
      <c r="F42" s="30" t="s">
        <v>597</v>
      </c>
      <c r="G42" s="30"/>
      <c r="H42" s="30"/>
      <c r="I42" s="30"/>
      <c r="J42" s="30"/>
      <c r="K42" s="30"/>
      <c r="L42" s="30"/>
      <c r="M42" s="30"/>
      <c r="N42" s="30" t="s">
        <v>567</v>
      </c>
      <c r="O42" s="30"/>
      <c r="P42" s="30"/>
      <c r="Q42" s="30"/>
      <c r="R42" s="30"/>
      <c r="S42" s="30"/>
      <c r="T42" s="30"/>
      <c r="U42" s="30"/>
      <c r="V42" s="30"/>
      <c r="W42" s="30"/>
      <c r="X42" s="30"/>
      <c r="Y42" s="30"/>
      <c r="Z42" s="30"/>
      <c r="AA42" s="30"/>
      <c r="AB42" s="30"/>
      <c r="AC42" s="30"/>
      <c r="AD42" s="30"/>
      <c r="AE42" s="339"/>
      <c r="AF42" s="339"/>
      <c r="AG42" s="339"/>
      <c r="AH42" s="339"/>
      <c r="AI42" s="339"/>
      <c r="AJ42" s="339"/>
      <c r="AK42" s="30"/>
    </row>
    <row r="43" spans="2:37" ht="15" customHeight="1" x14ac:dyDescent="0.15">
      <c r="B43" s="6" t="s">
        <v>1768</v>
      </c>
      <c r="P43" s="9" t="s">
        <v>529</v>
      </c>
      <c r="Q43" s="315" t="s">
        <v>599</v>
      </c>
      <c r="R43" s="315"/>
      <c r="S43" s="315"/>
      <c r="T43" s="315"/>
      <c r="U43" s="315"/>
      <c r="V43" s="9" t="s">
        <v>523</v>
      </c>
      <c r="W43" s="9" t="s">
        <v>529</v>
      </c>
      <c r="X43" s="315" t="s">
        <v>540</v>
      </c>
      <c r="Y43" s="315"/>
      <c r="Z43" s="315"/>
      <c r="AA43" s="315"/>
      <c r="AB43" s="315"/>
      <c r="AC43" s="9" t="s">
        <v>523</v>
      </c>
      <c r="AD43" s="9" t="s">
        <v>529</v>
      </c>
      <c r="AE43" s="315" t="s">
        <v>542</v>
      </c>
      <c r="AF43" s="315"/>
      <c r="AG43" s="315"/>
      <c r="AH43" s="315"/>
      <c r="AI43" s="315"/>
      <c r="AJ43" s="9" t="s">
        <v>523</v>
      </c>
    </row>
    <row r="44" spans="2:37" ht="15" customHeight="1" x14ac:dyDescent="0.15">
      <c r="D44" s="6" t="s">
        <v>128</v>
      </c>
      <c r="E44" s="6" t="s">
        <v>129</v>
      </c>
      <c r="F44" s="6" t="s">
        <v>598</v>
      </c>
      <c r="K44" s="6" t="s">
        <v>567</v>
      </c>
      <c r="L44" s="9" t="s">
        <v>529</v>
      </c>
      <c r="M44" s="50"/>
      <c r="N44" s="9" t="s">
        <v>564</v>
      </c>
      <c r="O44" s="9" t="s">
        <v>523</v>
      </c>
      <c r="P44" s="9" t="s">
        <v>529</v>
      </c>
      <c r="Q44" s="334"/>
      <c r="R44" s="334"/>
      <c r="S44" s="334"/>
      <c r="T44" s="334"/>
      <c r="U44" s="334"/>
      <c r="V44" s="34" t="s">
        <v>1478</v>
      </c>
      <c r="W44" s="9" t="s">
        <v>529</v>
      </c>
      <c r="X44" s="334"/>
      <c r="Y44" s="334"/>
      <c r="Z44" s="334"/>
      <c r="AA44" s="334"/>
      <c r="AB44" s="334"/>
      <c r="AC44" s="34" t="s">
        <v>1478</v>
      </c>
      <c r="AD44" s="9" t="s">
        <v>529</v>
      </c>
      <c r="AE44" s="330">
        <f t="shared" ref="AE44:AE50" si="0">SUM(Q44,X44)</f>
        <v>0</v>
      </c>
      <c r="AF44" s="330"/>
      <c r="AG44" s="330"/>
      <c r="AH44" s="330"/>
      <c r="AI44" s="330"/>
      <c r="AJ44" s="34" t="s">
        <v>1478</v>
      </c>
    </row>
    <row r="45" spans="2:37" ht="15" customHeight="1" x14ac:dyDescent="0.15">
      <c r="L45" s="9" t="s">
        <v>529</v>
      </c>
      <c r="M45" s="50"/>
      <c r="N45" s="9" t="s">
        <v>564</v>
      </c>
      <c r="O45" s="9" t="s">
        <v>523</v>
      </c>
      <c r="P45" s="9" t="s">
        <v>529</v>
      </c>
      <c r="Q45" s="334"/>
      <c r="R45" s="334"/>
      <c r="S45" s="334"/>
      <c r="T45" s="334"/>
      <c r="U45" s="334"/>
      <c r="V45" s="34" t="s">
        <v>1478</v>
      </c>
      <c r="W45" s="9" t="s">
        <v>529</v>
      </c>
      <c r="X45" s="334"/>
      <c r="Y45" s="334"/>
      <c r="Z45" s="334"/>
      <c r="AA45" s="334"/>
      <c r="AB45" s="334"/>
      <c r="AC45" s="34" t="s">
        <v>1478</v>
      </c>
      <c r="AD45" s="9" t="s">
        <v>529</v>
      </c>
      <c r="AE45" s="330">
        <f t="shared" si="0"/>
        <v>0</v>
      </c>
      <c r="AF45" s="330"/>
      <c r="AG45" s="330"/>
      <c r="AH45" s="330"/>
      <c r="AI45" s="330"/>
      <c r="AJ45" s="34" t="s">
        <v>1478</v>
      </c>
    </row>
    <row r="46" spans="2:37" ht="15" customHeight="1" x14ac:dyDescent="0.15">
      <c r="L46" s="9" t="s">
        <v>529</v>
      </c>
      <c r="M46" s="50"/>
      <c r="N46" s="9" t="s">
        <v>564</v>
      </c>
      <c r="O46" s="9" t="s">
        <v>523</v>
      </c>
      <c r="P46" s="9" t="s">
        <v>529</v>
      </c>
      <c r="Q46" s="334"/>
      <c r="R46" s="334"/>
      <c r="S46" s="334"/>
      <c r="T46" s="334"/>
      <c r="U46" s="334"/>
      <c r="V46" s="34" t="s">
        <v>1478</v>
      </c>
      <c r="W46" s="9" t="s">
        <v>529</v>
      </c>
      <c r="X46" s="334"/>
      <c r="Y46" s="334"/>
      <c r="Z46" s="334"/>
      <c r="AA46" s="334"/>
      <c r="AB46" s="334"/>
      <c r="AC46" s="34" t="s">
        <v>1478</v>
      </c>
      <c r="AD46" s="9" t="s">
        <v>529</v>
      </c>
      <c r="AE46" s="330">
        <f t="shared" si="0"/>
        <v>0</v>
      </c>
      <c r="AF46" s="330"/>
      <c r="AG46" s="330"/>
      <c r="AH46" s="330"/>
      <c r="AI46" s="330"/>
      <c r="AJ46" s="34" t="s">
        <v>1478</v>
      </c>
    </row>
    <row r="47" spans="2:37" ht="15" customHeight="1" x14ac:dyDescent="0.15">
      <c r="L47" s="9" t="s">
        <v>529</v>
      </c>
      <c r="M47" s="50"/>
      <c r="N47" s="9" t="s">
        <v>564</v>
      </c>
      <c r="O47" s="9" t="s">
        <v>523</v>
      </c>
      <c r="P47" s="9" t="s">
        <v>529</v>
      </c>
      <c r="Q47" s="334"/>
      <c r="R47" s="334"/>
      <c r="S47" s="334"/>
      <c r="T47" s="334"/>
      <c r="U47" s="334"/>
      <c r="V47" s="34" t="s">
        <v>1478</v>
      </c>
      <c r="W47" s="9" t="s">
        <v>529</v>
      </c>
      <c r="X47" s="334"/>
      <c r="Y47" s="334"/>
      <c r="Z47" s="334"/>
      <c r="AA47" s="334"/>
      <c r="AB47" s="334"/>
      <c r="AC47" s="34" t="s">
        <v>1478</v>
      </c>
      <c r="AD47" s="9" t="s">
        <v>529</v>
      </c>
      <c r="AE47" s="330">
        <f t="shared" si="0"/>
        <v>0</v>
      </c>
      <c r="AF47" s="330"/>
      <c r="AG47" s="330"/>
      <c r="AH47" s="330"/>
      <c r="AI47" s="330"/>
      <c r="AJ47" s="34" t="s">
        <v>1478</v>
      </c>
    </row>
    <row r="48" spans="2:37" ht="15" customHeight="1" x14ac:dyDescent="0.15">
      <c r="L48" s="9" t="s">
        <v>529</v>
      </c>
      <c r="M48" s="50"/>
      <c r="N48" s="9" t="s">
        <v>564</v>
      </c>
      <c r="O48" s="9" t="s">
        <v>523</v>
      </c>
      <c r="P48" s="9" t="s">
        <v>529</v>
      </c>
      <c r="Q48" s="334"/>
      <c r="R48" s="334"/>
      <c r="S48" s="334"/>
      <c r="T48" s="334"/>
      <c r="U48" s="334"/>
      <c r="V48" s="34" t="s">
        <v>1478</v>
      </c>
      <c r="W48" s="9" t="s">
        <v>529</v>
      </c>
      <c r="X48" s="334"/>
      <c r="Y48" s="334"/>
      <c r="Z48" s="334"/>
      <c r="AA48" s="334"/>
      <c r="AB48" s="334"/>
      <c r="AC48" s="34" t="s">
        <v>1478</v>
      </c>
      <c r="AD48" s="9" t="s">
        <v>529</v>
      </c>
      <c r="AE48" s="330">
        <f t="shared" si="0"/>
        <v>0</v>
      </c>
      <c r="AF48" s="330"/>
      <c r="AG48" s="330"/>
      <c r="AH48" s="330"/>
      <c r="AI48" s="330"/>
      <c r="AJ48" s="34" t="s">
        <v>1478</v>
      </c>
    </row>
    <row r="49" spans="2:37" ht="15" customHeight="1" x14ac:dyDescent="0.15">
      <c r="L49" s="9" t="s">
        <v>529</v>
      </c>
      <c r="M49" s="50"/>
      <c r="N49" s="9" t="s">
        <v>564</v>
      </c>
      <c r="O49" s="9" t="s">
        <v>523</v>
      </c>
      <c r="P49" s="9" t="s">
        <v>529</v>
      </c>
      <c r="Q49" s="334"/>
      <c r="R49" s="334"/>
      <c r="S49" s="334"/>
      <c r="T49" s="334"/>
      <c r="U49" s="334"/>
      <c r="V49" s="34" t="s">
        <v>1478</v>
      </c>
      <c r="W49" s="9" t="s">
        <v>529</v>
      </c>
      <c r="X49" s="334"/>
      <c r="Y49" s="334"/>
      <c r="Z49" s="334"/>
      <c r="AA49" s="334"/>
      <c r="AB49" s="334"/>
      <c r="AC49" s="34" t="s">
        <v>1478</v>
      </c>
      <c r="AD49" s="9" t="s">
        <v>529</v>
      </c>
      <c r="AE49" s="330">
        <f t="shared" si="0"/>
        <v>0</v>
      </c>
      <c r="AF49" s="330"/>
      <c r="AG49" s="330"/>
      <c r="AH49" s="330"/>
      <c r="AI49" s="330"/>
      <c r="AJ49" s="34" t="s">
        <v>1478</v>
      </c>
    </row>
    <row r="50" spans="2:37" ht="15" customHeight="1" x14ac:dyDescent="0.15">
      <c r="B50" s="30"/>
      <c r="C50" s="30"/>
      <c r="D50" s="30" t="s">
        <v>128</v>
      </c>
      <c r="E50" s="30" t="s">
        <v>131</v>
      </c>
      <c r="F50" s="30" t="s">
        <v>541</v>
      </c>
      <c r="G50" s="30"/>
      <c r="H50" s="30"/>
      <c r="I50" s="30"/>
      <c r="J50" s="30"/>
      <c r="K50" s="30" t="s">
        <v>567</v>
      </c>
      <c r="L50" s="30"/>
      <c r="M50" s="30"/>
      <c r="N50" s="30"/>
      <c r="O50" s="30"/>
      <c r="P50" s="32" t="s">
        <v>529</v>
      </c>
      <c r="Q50" s="329">
        <f>SUM(Q44:U49)</f>
        <v>0</v>
      </c>
      <c r="R50" s="329"/>
      <c r="S50" s="329"/>
      <c r="T50" s="329"/>
      <c r="U50" s="329"/>
      <c r="V50" s="34" t="s">
        <v>1478</v>
      </c>
      <c r="W50" s="32" t="s">
        <v>529</v>
      </c>
      <c r="X50" s="329">
        <f>SUM(X44:AB49)</f>
        <v>0</v>
      </c>
      <c r="Y50" s="329"/>
      <c r="Z50" s="329"/>
      <c r="AA50" s="329"/>
      <c r="AB50" s="329"/>
      <c r="AC50" s="34" t="s">
        <v>1478</v>
      </c>
      <c r="AD50" s="32" t="s">
        <v>529</v>
      </c>
      <c r="AE50" s="330">
        <f t="shared" si="0"/>
        <v>0</v>
      </c>
      <c r="AF50" s="330"/>
      <c r="AG50" s="330"/>
      <c r="AH50" s="330"/>
      <c r="AI50" s="330"/>
      <c r="AJ50" s="34" t="s">
        <v>1478</v>
      </c>
      <c r="AK50" s="30"/>
    </row>
    <row r="51" spans="2:37" ht="15" customHeight="1" x14ac:dyDescent="0.15">
      <c r="B51" s="27" t="s">
        <v>1741</v>
      </c>
      <c r="C51" s="27"/>
      <c r="D51" s="27"/>
      <c r="E51" s="27"/>
      <c r="F51" s="27"/>
      <c r="G51" s="27"/>
      <c r="H51" s="27"/>
      <c r="I51" s="27"/>
      <c r="J51" s="27"/>
      <c r="K51" s="27"/>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row>
    <row r="52" spans="2:37" ht="15" customHeight="1" x14ac:dyDescent="0.15">
      <c r="B52" s="27" t="s">
        <v>1742</v>
      </c>
      <c r="C52" s="27"/>
      <c r="D52" s="27"/>
      <c r="E52" s="27"/>
      <c r="F52" s="27"/>
      <c r="G52" s="27"/>
      <c r="H52" s="27"/>
      <c r="I52" s="27"/>
      <c r="J52" s="27"/>
      <c r="K52" s="27"/>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row>
    <row r="53" spans="2:37" ht="15" customHeight="1" x14ac:dyDescent="0.15">
      <c r="B53" s="27" t="s">
        <v>1743</v>
      </c>
      <c r="C53" s="27"/>
      <c r="D53" s="27"/>
      <c r="E53" s="27"/>
      <c r="F53" s="27"/>
      <c r="G53" s="27"/>
      <c r="H53" s="27"/>
      <c r="I53" s="27"/>
      <c r="J53" s="27"/>
      <c r="K53" s="27"/>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row>
    <row r="54" spans="2:37" ht="15" customHeight="1" x14ac:dyDescent="0.15">
      <c r="B54" s="27" t="s">
        <v>1744</v>
      </c>
      <c r="C54" s="27"/>
      <c r="D54" s="27"/>
      <c r="E54" s="27"/>
      <c r="F54" s="27"/>
      <c r="G54" s="27"/>
      <c r="H54" s="27"/>
      <c r="I54" s="27"/>
      <c r="J54" s="27"/>
      <c r="K54" s="27"/>
      <c r="L54" s="332"/>
      <c r="M54" s="332"/>
      <c r="N54" s="332"/>
      <c r="O54" s="332"/>
      <c r="P54" s="27" t="s">
        <v>518</v>
      </c>
      <c r="Q54" s="27"/>
      <c r="R54" s="27"/>
      <c r="S54" s="27"/>
      <c r="T54" s="27"/>
      <c r="U54" s="27"/>
      <c r="V54" s="27"/>
      <c r="W54" s="27"/>
      <c r="X54" s="27"/>
      <c r="Y54" s="27"/>
      <c r="Z54" s="27"/>
      <c r="AA54" s="27"/>
      <c r="AB54" s="27"/>
      <c r="AC54" s="27"/>
      <c r="AD54" s="27"/>
      <c r="AE54" s="27"/>
      <c r="AF54" s="27"/>
      <c r="AG54" s="27"/>
      <c r="AH54" s="27"/>
      <c r="AI54" s="27"/>
      <c r="AJ54" s="27"/>
      <c r="AK54" s="27"/>
    </row>
    <row r="55" spans="2:37" ht="15" customHeight="1" x14ac:dyDescent="0.15">
      <c r="B55" s="27" t="s">
        <v>1745</v>
      </c>
      <c r="C55" s="27"/>
      <c r="D55" s="27"/>
      <c r="E55" s="27"/>
      <c r="F55" s="27"/>
      <c r="G55" s="27"/>
      <c r="H55" s="27"/>
      <c r="I55" s="27"/>
      <c r="J55" s="27"/>
      <c r="K55" s="27"/>
      <c r="L55" s="333"/>
      <c r="M55" s="333"/>
      <c r="N55" s="333"/>
      <c r="O55" s="333"/>
      <c r="P55" s="333"/>
      <c r="Q55" s="333"/>
      <c r="R55" s="27"/>
      <c r="S55" s="27"/>
      <c r="T55" s="27"/>
      <c r="U55" s="27"/>
      <c r="V55" s="27"/>
      <c r="W55" s="27"/>
      <c r="X55" s="27"/>
      <c r="Y55" s="27"/>
      <c r="Z55" s="27"/>
      <c r="AA55" s="27"/>
      <c r="AB55" s="27"/>
      <c r="AC55" s="27"/>
      <c r="AD55" s="27"/>
      <c r="AE55" s="27"/>
      <c r="AF55" s="27"/>
      <c r="AG55" s="27"/>
      <c r="AH55" s="27"/>
      <c r="AI55" s="27"/>
      <c r="AJ55" s="27"/>
      <c r="AK55" s="27"/>
    </row>
    <row r="56" spans="2:37" ht="15" customHeight="1" x14ac:dyDescent="0.15">
      <c r="B56" s="27" t="s">
        <v>573</v>
      </c>
      <c r="C56" s="27"/>
      <c r="D56" s="27"/>
      <c r="E56" s="27"/>
      <c r="F56" s="27"/>
      <c r="G56" s="27"/>
      <c r="H56" s="27"/>
      <c r="I56" s="27"/>
      <c r="J56" s="27"/>
      <c r="K56" s="27"/>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row>
    <row r="57" spans="2:37" ht="15" customHeight="1" x14ac:dyDescent="0.15">
      <c r="B57" s="40" t="s">
        <v>1747</v>
      </c>
      <c r="C57" s="40"/>
      <c r="D57" s="40"/>
      <c r="E57" s="40"/>
      <c r="F57" s="40"/>
      <c r="G57" s="40"/>
      <c r="H57" s="40"/>
      <c r="I57" s="40"/>
      <c r="J57" s="40"/>
      <c r="K57" s="40"/>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row>
    <row r="58" spans="2:37" ht="15" customHeight="1" x14ac:dyDescent="0.15">
      <c r="B58" s="30"/>
      <c r="C58" s="30"/>
      <c r="D58" s="30"/>
      <c r="E58" s="30"/>
      <c r="F58" s="30"/>
      <c r="G58" s="30"/>
      <c r="H58" s="30"/>
      <c r="I58" s="30"/>
      <c r="J58" s="30"/>
      <c r="K58" s="30"/>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row>
    <row r="61" spans="2:37" ht="15" customHeight="1" x14ac:dyDescent="0.15">
      <c r="B61" s="289" t="s">
        <v>575</v>
      </c>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row>
    <row r="62" spans="2:37" ht="15" customHeight="1" x14ac:dyDescent="0.15">
      <c r="B62" s="30" t="s">
        <v>576</v>
      </c>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2:37" ht="15" customHeight="1" x14ac:dyDescent="0.15">
      <c r="B63" s="27" t="s">
        <v>578</v>
      </c>
      <c r="C63" s="27"/>
      <c r="D63" s="27"/>
      <c r="E63" s="27"/>
      <c r="F63" s="27"/>
      <c r="G63" s="27"/>
      <c r="H63" s="27"/>
      <c r="I63" s="27"/>
      <c r="J63" s="46"/>
      <c r="K63" s="46"/>
      <c r="L63" s="331"/>
      <c r="M63" s="331"/>
      <c r="N63" s="331"/>
      <c r="O63" s="331"/>
      <c r="P63" s="331"/>
      <c r="Q63" s="331"/>
      <c r="R63" s="331"/>
      <c r="S63" s="331"/>
      <c r="T63" s="331"/>
      <c r="U63" s="331"/>
      <c r="V63" s="331"/>
      <c r="W63" s="331"/>
      <c r="X63" s="331"/>
      <c r="Y63" s="331"/>
      <c r="Z63" s="331"/>
      <c r="AA63" s="331"/>
      <c r="AB63" s="331"/>
      <c r="AC63" s="331"/>
      <c r="AD63" s="27"/>
      <c r="AE63" s="27"/>
      <c r="AF63" s="27"/>
      <c r="AG63" s="27"/>
      <c r="AH63" s="27"/>
      <c r="AI63" s="27"/>
      <c r="AJ63" s="27"/>
      <c r="AK63" s="27"/>
    </row>
    <row r="64" spans="2:37" ht="15" customHeight="1" x14ac:dyDescent="0.15">
      <c r="B64" s="40" t="s">
        <v>579</v>
      </c>
      <c r="C64" s="40"/>
      <c r="D64" s="40"/>
      <c r="E64" s="40"/>
      <c r="F64" s="40"/>
      <c r="G64" s="40"/>
      <c r="H64" s="40"/>
      <c r="I64" s="40"/>
      <c r="J64" s="40"/>
      <c r="K64" s="47" t="s">
        <v>528</v>
      </c>
      <c r="L64" s="343" t="str">
        <f>IF(O64="","",VLOOKUP(O64,LIST!$B$237:'LIST'!$C$380,2,0))</f>
        <v/>
      </c>
      <c r="M64" s="343"/>
      <c r="N64" s="343"/>
      <c r="O64" s="293"/>
      <c r="P64" s="293"/>
      <c r="Q64" s="293"/>
      <c r="R64" s="293"/>
      <c r="S64" s="293"/>
      <c r="T64" s="293"/>
      <c r="U64" s="293"/>
      <c r="V64" s="293"/>
      <c r="W64" s="293"/>
      <c r="X64" s="293"/>
      <c r="Y64" s="293"/>
      <c r="Z64" s="293"/>
      <c r="AA64" s="293"/>
      <c r="AB64" s="293"/>
      <c r="AC64" s="293"/>
      <c r="AD64" s="40" t="s">
        <v>523</v>
      </c>
      <c r="AE64" s="40"/>
      <c r="AF64" s="40"/>
      <c r="AG64" s="40"/>
      <c r="AH64" s="40"/>
      <c r="AI64" s="40"/>
      <c r="AJ64" s="40"/>
      <c r="AK64" s="40"/>
    </row>
    <row r="65" spans="2:37" ht="15" customHeight="1" x14ac:dyDescent="0.15">
      <c r="K65" s="33" t="s">
        <v>528</v>
      </c>
      <c r="L65" s="340" t="str">
        <f>IF(O65="","",VLOOKUP(O65,LIST!$B$237:'LIST'!$C$380,2,0))</f>
        <v/>
      </c>
      <c r="M65" s="340"/>
      <c r="N65" s="340"/>
      <c r="O65" s="291"/>
      <c r="P65" s="291"/>
      <c r="Q65" s="291"/>
      <c r="R65" s="291"/>
      <c r="S65" s="291"/>
      <c r="T65" s="291"/>
      <c r="U65" s="291"/>
      <c r="V65" s="291"/>
      <c r="W65" s="291"/>
      <c r="X65" s="291"/>
      <c r="Y65" s="291"/>
      <c r="Z65" s="291"/>
      <c r="AA65" s="291"/>
      <c r="AB65" s="291"/>
      <c r="AC65" s="291"/>
      <c r="AD65" s="6" t="s">
        <v>523</v>
      </c>
    </row>
    <row r="66" spans="2:37" ht="15" customHeight="1" x14ac:dyDescent="0.15">
      <c r="K66" s="33" t="s">
        <v>528</v>
      </c>
      <c r="L66" s="340" t="str">
        <f>IF(O66="","",VLOOKUP(O66,LIST!$B$237:'LIST'!$C$380,2,0))</f>
        <v/>
      </c>
      <c r="M66" s="340"/>
      <c r="N66" s="340"/>
      <c r="O66" s="291"/>
      <c r="P66" s="291"/>
      <c r="Q66" s="291"/>
      <c r="R66" s="291"/>
      <c r="S66" s="291"/>
      <c r="T66" s="291"/>
      <c r="U66" s="291"/>
      <c r="V66" s="291"/>
      <c r="W66" s="291"/>
      <c r="X66" s="291"/>
      <c r="Y66" s="291"/>
      <c r="Z66" s="291"/>
      <c r="AA66" s="291"/>
      <c r="AB66" s="291"/>
      <c r="AC66" s="291"/>
      <c r="AD66" s="6" t="s">
        <v>523</v>
      </c>
    </row>
    <row r="67" spans="2:37" ht="15" customHeight="1" x14ac:dyDescent="0.15">
      <c r="K67" s="33" t="s">
        <v>528</v>
      </c>
      <c r="L67" s="340" t="str">
        <f>IF(O67="","",VLOOKUP(O67,LIST!$B$237:'LIST'!$C$380,2,0))</f>
        <v/>
      </c>
      <c r="M67" s="340"/>
      <c r="N67" s="340"/>
      <c r="O67" s="291"/>
      <c r="P67" s="291"/>
      <c r="Q67" s="291"/>
      <c r="R67" s="291"/>
      <c r="S67" s="291"/>
      <c r="T67" s="291"/>
      <c r="U67" s="291"/>
      <c r="V67" s="291"/>
      <c r="W67" s="291"/>
      <c r="X67" s="291"/>
      <c r="Y67" s="291"/>
      <c r="Z67" s="291"/>
      <c r="AA67" s="291"/>
      <c r="AB67" s="291"/>
      <c r="AC67" s="291"/>
      <c r="AD67" s="6" t="s">
        <v>523</v>
      </c>
    </row>
    <row r="68" spans="2:37" ht="15" customHeight="1" x14ac:dyDescent="0.15">
      <c r="B68" s="30"/>
      <c r="C68" s="30"/>
      <c r="D68" s="30"/>
      <c r="E68" s="30"/>
      <c r="F68" s="30"/>
      <c r="G68" s="30"/>
      <c r="H68" s="30"/>
      <c r="I68" s="30"/>
      <c r="J68" s="30"/>
      <c r="K68" s="41" t="s">
        <v>528</v>
      </c>
      <c r="L68" s="341" t="str">
        <f>IF(O68="","",VLOOKUP(O68,LIST!$B$237:'LIST'!$C$380,2,0))</f>
        <v/>
      </c>
      <c r="M68" s="341"/>
      <c r="N68" s="341"/>
      <c r="O68" s="292"/>
      <c r="P68" s="292"/>
      <c r="Q68" s="292"/>
      <c r="R68" s="292"/>
      <c r="S68" s="292"/>
      <c r="T68" s="292"/>
      <c r="U68" s="292"/>
      <c r="V68" s="292"/>
      <c r="W68" s="292"/>
      <c r="X68" s="292"/>
      <c r="Y68" s="292"/>
      <c r="Z68" s="292"/>
      <c r="AA68" s="292"/>
      <c r="AB68" s="292"/>
      <c r="AC68" s="292"/>
      <c r="AD68" s="30" t="s">
        <v>523</v>
      </c>
      <c r="AE68" s="30"/>
      <c r="AF68" s="30"/>
      <c r="AG68" s="30"/>
      <c r="AH68" s="30"/>
      <c r="AI68" s="30"/>
      <c r="AJ68" s="30"/>
      <c r="AK68" s="30"/>
    </row>
    <row r="69" spans="2:37" ht="15" customHeight="1" x14ac:dyDescent="0.15">
      <c r="B69" s="6" t="s">
        <v>580</v>
      </c>
      <c r="J69" s="36" t="s">
        <v>171</v>
      </c>
      <c r="K69" s="6" t="s">
        <v>531</v>
      </c>
      <c r="M69" s="36" t="s">
        <v>171</v>
      </c>
      <c r="N69" s="6" t="s">
        <v>532</v>
      </c>
      <c r="P69" s="36" t="s">
        <v>171</v>
      </c>
      <c r="Q69" s="6" t="s">
        <v>533</v>
      </c>
      <c r="S69" s="36" t="s">
        <v>171</v>
      </c>
      <c r="T69" s="6" t="s">
        <v>534</v>
      </c>
      <c r="V69" s="36" t="s">
        <v>171</v>
      </c>
      <c r="W69" s="6" t="s">
        <v>535</v>
      </c>
      <c r="Z69" s="36" t="s">
        <v>171</v>
      </c>
      <c r="AA69" s="6" t="s">
        <v>536</v>
      </c>
      <c r="AF69" s="36" t="s">
        <v>171</v>
      </c>
      <c r="AG69" s="6" t="s">
        <v>537</v>
      </c>
    </row>
    <row r="70" spans="2:37" ht="15" customHeight="1" x14ac:dyDescent="0.15">
      <c r="B70" s="27" t="s">
        <v>581</v>
      </c>
      <c r="C70" s="27"/>
      <c r="D70" s="27"/>
      <c r="E70" s="27"/>
      <c r="F70" s="27"/>
      <c r="G70" s="27"/>
      <c r="H70" s="27"/>
      <c r="I70" s="27"/>
      <c r="J70" s="342"/>
      <c r="K70" s="342"/>
      <c r="L70" s="342"/>
      <c r="M70" s="342"/>
      <c r="N70" s="342"/>
      <c r="O70" s="342"/>
      <c r="P70" s="342"/>
      <c r="Q70" s="342"/>
      <c r="R70" s="22" t="s">
        <v>565</v>
      </c>
      <c r="S70" s="282" t="s">
        <v>566</v>
      </c>
      <c r="T70" s="282"/>
      <c r="U70" s="342"/>
      <c r="V70" s="342"/>
      <c r="W70" s="342"/>
      <c r="X70" s="342"/>
      <c r="Y70" s="342"/>
      <c r="Z70" s="342"/>
      <c r="AA70" s="342"/>
      <c r="AB70" s="342"/>
      <c r="AC70" s="22" t="s">
        <v>565</v>
      </c>
      <c r="AD70" s="27"/>
      <c r="AE70" s="27"/>
      <c r="AF70" s="27"/>
      <c r="AG70" s="27"/>
      <c r="AH70" s="27"/>
      <c r="AI70" s="27"/>
      <c r="AJ70" s="27"/>
      <c r="AK70" s="27"/>
    </row>
    <row r="71" spans="2:37" ht="15" customHeight="1" x14ac:dyDescent="0.15">
      <c r="B71" s="6" t="s">
        <v>1762</v>
      </c>
      <c r="J71" s="36" t="s">
        <v>171</v>
      </c>
      <c r="K71" s="6" t="s">
        <v>1732</v>
      </c>
      <c r="N71" s="36" t="s">
        <v>171</v>
      </c>
      <c r="O71" s="6" t="s">
        <v>1725</v>
      </c>
    </row>
    <row r="72" spans="2:37" ht="15" customHeight="1" x14ac:dyDescent="0.15">
      <c r="J72" s="36" t="s">
        <v>171</v>
      </c>
      <c r="K72" s="6" t="s">
        <v>1733</v>
      </c>
      <c r="Q72" s="36" t="s">
        <v>171</v>
      </c>
      <c r="R72" s="6" t="s">
        <v>1734</v>
      </c>
    </row>
    <row r="73" spans="2:37" ht="15" customHeight="1" x14ac:dyDescent="0.15">
      <c r="J73" s="36" t="s">
        <v>171</v>
      </c>
      <c r="K73" s="6" t="s">
        <v>1735</v>
      </c>
      <c r="AB73" s="36" t="s">
        <v>171</v>
      </c>
      <c r="AC73" s="6" t="s">
        <v>1728</v>
      </c>
    </row>
    <row r="74" spans="2:37" ht="15" customHeight="1" x14ac:dyDescent="0.15">
      <c r="B74" s="40" t="s">
        <v>1763</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144"/>
      <c r="AD74" s="40"/>
      <c r="AE74" s="40"/>
      <c r="AF74" s="40"/>
      <c r="AG74" s="40"/>
      <c r="AH74" s="40"/>
      <c r="AI74" s="144"/>
      <c r="AJ74" s="40"/>
      <c r="AK74" s="144"/>
    </row>
    <row r="75" spans="2:37" ht="15" customHeight="1" x14ac:dyDescent="0.15">
      <c r="J75" s="36" t="s">
        <v>171</v>
      </c>
      <c r="K75" s="6" t="s">
        <v>1729</v>
      </c>
      <c r="AC75" s="9"/>
    </row>
    <row r="76" spans="2:37" ht="15" customHeight="1" x14ac:dyDescent="0.15">
      <c r="J76" s="36" t="s">
        <v>171</v>
      </c>
      <c r="K76" s="6" t="s">
        <v>1730</v>
      </c>
      <c r="AC76" s="9"/>
    </row>
    <row r="77" spans="2:37" ht="15" customHeight="1" x14ac:dyDescent="0.15">
      <c r="J77" s="36" t="s">
        <v>171</v>
      </c>
      <c r="K77" s="6" t="s">
        <v>1731</v>
      </c>
      <c r="AC77" s="9"/>
    </row>
    <row r="78" spans="2:37" ht="15" customHeight="1" x14ac:dyDescent="0.15">
      <c r="J78" s="36" t="s">
        <v>171</v>
      </c>
      <c r="K78" s="6" t="s">
        <v>1728</v>
      </c>
      <c r="Q78" s="36" t="s">
        <v>171</v>
      </c>
      <c r="R78" s="6" t="s">
        <v>1758</v>
      </c>
      <c r="AC78" s="9"/>
    </row>
    <row r="79" spans="2:37" ht="15" customHeight="1" x14ac:dyDescent="0.15">
      <c r="B79" s="40" t="s">
        <v>1761</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44"/>
      <c r="AD79" s="40"/>
      <c r="AE79" s="40"/>
      <c r="AF79" s="40"/>
      <c r="AG79" s="40"/>
      <c r="AH79" s="40"/>
      <c r="AI79" s="40"/>
      <c r="AJ79" s="40"/>
      <c r="AK79" s="144"/>
    </row>
    <row r="80" spans="2:37" ht="15" customHeight="1" x14ac:dyDescent="0.15">
      <c r="J80" s="36" t="s">
        <v>171</v>
      </c>
      <c r="K80" s="6" t="s">
        <v>1764</v>
      </c>
      <c r="Q80" s="36" t="s">
        <v>171</v>
      </c>
      <c r="R80" s="6" t="s">
        <v>1726</v>
      </c>
      <c r="X80" s="36" t="s">
        <v>171</v>
      </c>
      <c r="Y80" s="6" t="s">
        <v>1760</v>
      </c>
      <c r="AC80" s="9"/>
      <c r="AK80" s="9"/>
    </row>
    <row r="81" spans="2:37" ht="15" customHeight="1" x14ac:dyDescent="0.15">
      <c r="B81" s="30"/>
      <c r="C81" s="30"/>
      <c r="D81" s="30"/>
      <c r="E81" s="30"/>
      <c r="F81" s="30"/>
      <c r="G81" s="30"/>
      <c r="H81" s="30"/>
      <c r="I81" s="30"/>
      <c r="J81" s="36" t="s">
        <v>171</v>
      </c>
      <c r="K81" s="6" t="s">
        <v>1727</v>
      </c>
      <c r="L81" s="30"/>
      <c r="M81" s="30"/>
      <c r="N81" s="30"/>
      <c r="O81" s="30"/>
      <c r="P81" s="30"/>
      <c r="Q81" s="36" t="s">
        <v>171</v>
      </c>
      <c r="R81" s="6" t="s">
        <v>1728</v>
      </c>
      <c r="S81" s="30"/>
      <c r="T81" s="30"/>
      <c r="U81" s="30"/>
      <c r="V81" s="30"/>
      <c r="W81" s="30"/>
      <c r="X81" s="36" t="s">
        <v>171</v>
      </c>
      <c r="Y81" s="30" t="s">
        <v>1759</v>
      </c>
      <c r="AB81" s="30"/>
      <c r="AC81" s="32"/>
      <c r="AD81" s="30"/>
      <c r="AE81" s="30"/>
      <c r="AF81" s="30"/>
      <c r="AG81" s="30"/>
      <c r="AH81" s="30"/>
      <c r="AI81" s="30"/>
      <c r="AJ81" s="30"/>
      <c r="AK81" s="32"/>
    </row>
    <row r="82" spans="2:37" ht="15" customHeight="1" x14ac:dyDescent="0.15">
      <c r="B82" s="40" t="s">
        <v>1736</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row>
    <row r="83" spans="2:37" ht="15" customHeight="1" x14ac:dyDescent="0.15">
      <c r="D83" s="6" t="s">
        <v>128</v>
      </c>
      <c r="E83" s="6" t="s">
        <v>129</v>
      </c>
      <c r="F83" s="6" t="s">
        <v>583</v>
      </c>
      <c r="K83" s="6" t="s">
        <v>567</v>
      </c>
      <c r="N83" s="335"/>
      <c r="O83" s="335"/>
      <c r="P83" s="335"/>
      <c r="Q83" s="335"/>
    </row>
    <row r="84" spans="2:37" ht="15" customHeight="1" x14ac:dyDescent="0.15">
      <c r="D84" s="6" t="s">
        <v>128</v>
      </c>
      <c r="E84" s="6" t="s">
        <v>131</v>
      </c>
      <c r="F84" s="6" t="s">
        <v>584</v>
      </c>
      <c r="K84" s="6" t="s">
        <v>130</v>
      </c>
      <c r="N84" s="335"/>
      <c r="O84" s="335"/>
      <c r="P84" s="335"/>
      <c r="Q84" s="335"/>
    </row>
    <row r="85" spans="2:37" ht="15" customHeight="1" x14ac:dyDescent="0.15">
      <c r="D85" s="6" t="s">
        <v>128</v>
      </c>
      <c r="E85" s="6" t="s">
        <v>132</v>
      </c>
      <c r="F85" s="6" t="s">
        <v>585</v>
      </c>
      <c r="M85" s="6" t="s">
        <v>130</v>
      </c>
      <c r="N85" s="335"/>
      <c r="O85" s="335"/>
      <c r="P85" s="335"/>
      <c r="Q85" s="335"/>
    </row>
    <row r="86" spans="2:37" ht="15" customHeight="1" x14ac:dyDescent="0.15">
      <c r="B86" s="30"/>
      <c r="C86" s="30"/>
      <c r="D86" s="30" t="s">
        <v>128</v>
      </c>
      <c r="E86" s="30" t="s">
        <v>137</v>
      </c>
      <c r="F86" s="30" t="s">
        <v>586</v>
      </c>
      <c r="G86" s="30"/>
      <c r="H86" s="30"/>
      <c r="I86" s="30"/>
      <c r="J86" s="30"/>
      <c r="K86" s="30"/>
      <c r="L86" s="30"/>
      <c r="M86" s="30" t="s">
        <v>130</v>
      </c>
      <c r="N86" s="336"/>
      <c r="O86" s="336"/>
      <c r="P86" s="336"/>
      <c r="Q86" s="336"/>
      <c r="R86" s="30"/>
      <c r="S86" s="30"/>
      <c r="T86" s="30"/>
      <c r="U86" s="30"/>
      <c r="V86" s="30"/>
      <c r="W86" s="30"/>
      <c r="X86" s="30"/>
      <c r="Y86" s="30"/>
      <c r="Z86" s="30"/>
      <c r="AA86" s="30"/>
      <c r="AB86" s="30"/>
      <c r="AC86" s="30"/>
      <c r="AD86" s="30"/>
      <c r="AE86" s="30"/>
      <c r="AF86" s="30"/>
      <c r="AG86" s="30"/>
      <c r="AH86" s="30"/>
      <c r="AI86" s="30"/>
      <c r="AJ86" s="30"/>
      <c r="AK86" s="30"/>
    </row>
    <row r="87" spans="2:37" ht="15" customHeight="1" x14ac:dyDescent="0.15">
      <c r="B87" s="6" t="s">
        <v>1737</v>
      </c>
    </row>
    <row r="88" spans="2:37" ht="15" customHeight="1" x14ac:dyDescent="0.15">
      <c r="D88" s="6" t="s">
        <v>128</v>
      </c>
      <c r="E88" s="6" t="s">
        <v>129</v>
      </c>
      <c r="F88" s="6" t="s">
        <v>558</v>
      </c>
      <c r="K88" s="6" t="s">
        <v>130</v>
      </c>
      <c r="N88" s="316"/>
      <c r="O88" s="316"/>
      <c r="P88" s="316"/>
      <c r="Q88" s="316"/>
      <c r="R88" s="92" t="s">
        <v>518</v>
      </c>
      <c r="S88" s="48"/>
    </row>
    <row r="89" spans="2:37" ht="15" customHeight="1" x14ac:dyDescent="0.15">
      <c r="B89" s="30"/>
      <c r="C89" s="30"/>
      <c r="D89" s="30" t="s">
        <v>128</v>
      </c>
      <c r="E89" s="30" t="s">
        <v>131</v>
      </c>
      <c r="F89" s="30" t="s">
        <v>587</v>
      </c>
      <c r="G89" s="30"/>
      <c r="H89" s="30"/>
      <c r="I89" s="30"/>
      <c r="J89" s="30"/>
      <c r="K89" s="30" t="s">
        <v>130</v>
      </c>
      <c r="L89" s="30"/>
      <c r="M89" s="30"/>
      <c r="N89" s="316"/>
      <c r="O89" s="316"/>
      <c r="P89" s="316"/>
      <c r="Q89" s="316"/>
      <c r="R89" s="59" t="s">
        <v>518</v>
      </c>
      <c r="S89" s="30"/>
      <c r="T89" s="30"/>
      <c r="U89" s="30"/>
      <c r="V89" s="30"/>
      <c r="W89" s="30"/>
      <c r="X89" s="30"/>
      <c r="Y89" s="30"/>
      <c r="Z89" s="30"/>
      <c r="AA89" s="30"/>
      <c r="AB89" s="30"/>
      <c r="AC89" s="30"/>
      <c r="AD89" s="30"/>
      <c r="AE89" s="30"/>
      <c r="AF89" s="30"/>
      <c r="AG89" s="30"/>
      <c r="AH89" s="30"/>
      <c r="AI89" s="30"/>
      <c r="AJ89" s="30"/>
      <c r="AK89" s="30"/>
    </row>
    <row r="90" spans="2:37" ht="15" customHeight="1" x14ac:dyDescent="0.15">
      <c r="B90" s="27" t="s">
        <v>1738</v>
      </c>
      <c r="C90" s="27"/>
      <c r="D90" s="27"/>
      <c r="E90" s="27"/>
      <c r="F90" s="27"/>
      <c r="G90" s="27"/>
      <c r="H90" s="27"/>
      <c r="I90" s="27"/>
      <c r="J90" s="27"/>
      <c r="K90" s="27"/>
      <c r="L90" s="27"/>
      <c r="M90" s="2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row>
    <row r="91" spans="2:37" ht="15" customHeight="1" x14ac:dyDescent="0.15">
      <c r="B91" s="6" t="s">
        <v>1739</v>
      </c>
    </row>
    <row r="92" spans="2:37" ht="15" customHeight="1" x14ac:dyDescent="0.15">
      <c r="D92" s="6" t="s">
        <v>128</v>
      </c>
      <c r="E92" s="6" t="s">
        <v>129</v>
      </c>
      <c r="F92" s="49" t="s">
        <v>588</v>
      </c>
      <c r="AC92" s="6" t="s">
        <v>567</v>
      </c>
      <c r="AD92" s="36" t="s">
        <v>171</v>
      </c>
      <c r="AE92" s="9" t="s">
        <v>568</v>
      </c>
      <c r="AG92" s="36" t="s">
        <v>171</v>
      </c>
      <c r="AH92" s="9" t="s">
        <v>569</v>
      </c>
    </row>
    <row r="93" spans="2:37" ht="15" customHeight="1" x14ac:dyDescent="0.15">
      <c r="D93" s="6" t="s">
        <v>128</v>
      </c>
      <c r="E93" s="6" t="s">
        <v>131</v>
      </c>
      <c r="F93" s="6" t="s">
        <v>589</v>
      </c>
      <c r="AC93" s="6" t="s">
        <v>567</v>
      </c>
      <c r="AD93" s="36" t="s">
        <v>171</v>
      </c>
      <c r="AE93" s="9" t="s">
        <v>568</v>
      </c>
      <c r="AG93" s="36" t="s">
        <v>171</v>
      </c>
      <c r="AH93" s="9" t="s">
        <v>569</v>
      </c>
    </row>
    <row r="94" spans="2:37" ht="15" customHeight="1" x14ac:dyDescent="0.15">
      <c r="D94" s="6" t="s">
        <v>128</v>
      </c>
      <c r="E94" s="6" t="s">
        <v>132</v>
      </c>
      <c r="F94" s="6" t="s">
        <v>590</v>
      </c>
      <c r="V94" s="6" t="s">
        <v>567</v>
      </c>
      <c r="AD94" s="9" t="s">
        <v>572</v>
      </c>
      <c r="AE94" s="338"/>
      <c r="AF94" s="338"/>
      <c r="AG94" s="338"/>
      <c r="AH94" s="338"/>
      <c r="AI94" s="338"/>
      <c r="AJ94" s="338"/>
      <c r="AK94" s="9" t="s">
        <v>593</v>
      </c>
    </row>
    <row r="95" spans="2:37" ht="15" customHeight="1" x14ac:dyDescent="0.15">
      <c r="D95" s="6" t="s">
        <v>128</v>
      </c>
      <c r="E95" s="6" t="s">
        <v>547</v>
      </c>
      <c r="F95" s="6" t="s">
        <v>591</v>
      </c>
      <c r="N95" s="6" t="s">
        <v>567</v>
      </c>
      <c r="AD95" s="9" t="s">
        <v>572</v>
      </c>
      <c r="AE95" s="297"/>
      <c r="AF95" s="297"/>
      <c r="AG95" s="297"/>
      <c r="AH95" s="297"/>
      <c r="AI95" s="297"/>
      <c r="AJ95" s="297"/>
      <c r="AK95" s="9" t="s">
        <v>593</v>
      </c>
    </row>
    <row r="96" spans="2:37" ht="15" customHeight="1" x14ac:dyDescent="0.15">
      <c r="D96" s="6" t="s">
        <v>128</v>
      </c>
      <c r="E96" s="6" t="s">
        <v>133</v>
      </c>
      <c r="F96" s="6" t="s">
        <v>592</v>
      </c>
      <c r="N96" s="6" t="s">
        <v>567</v>
      </c>
    </row>
    <row r="97" spans="2:37" ht="15" customHeight="1" x14ac:dyDescent="0.15">
      <c r="E97" s="36" t="s">
        <v>171</v>
      </c>
      <c r="F97" s="6" t="s">
        <v>596</v>
      </c>
    </row>
    <row r="98" spans="2:37" ht="15" customHeight="1" x14ac:dyDescent="0.15">
      <c r="E98" s="36" t="s">
        <v>171</v>
      </c>
      <c r="F98" s="6" t="s">
        <v>595</v>
      </c>
    </row>
    <row r="99" spans="2:37" ht="15" customHeight="1" x14ac:dyDescent="0.15">
      <c r="B99" s="30"/>
      <c r="C99" s="30"/>
      <c r="D99" s="30" t="s">
        <v>128</v>
      </c>
      <c r="E99" s="30" t="s">
        <v>525</v>
      </c>
      <c r="F99" s="30" t="s">
        <v>597</v>
      </c>
      <c r="G99" s="30"/>
      <c r="H99" s="30"/>
      <c r="I99" s="30"/>
      <c r="J99" s="30"/>
      <c r="K99" s="30"/>
      <c r="L99" s="30"/>
      <c r="M99" s="30"/>
      <c r="N99" s="30" t="s">
        <v>567</v>
      </c>
      <c r="O99" s="30"/>
      <c r="P99" s="30"/>
      <c r="Q99" s="30"/>
      <c r="R99" s="30"/>
      <c r="S99" s="30"/>
      <c r="T99" s="30"/>
      <c r="U99" s="30"/>
      <c r="V99" s="30"/>
      <c r="W99" s="30"/>
      <c r="X99" s="30"/>
      <c r="Y99" s="30"/>
      <c r="Z99" s="30"/>
      <c r="AA99" s="30"/>
      <c r="AB99" s="30"/>
      <c r="AC99" s="30"/>
      <c r="AD99" s="30"/>
      <c r="AE99" s="339"/>
      <c r="AF99" s="339"/>
      <c r="AG99" s="339"/>
      <c r="AH99" s="339"/>
      <c r="AI99" s="339"/>
      <c r="AJ99" s="339"/>
      <c r="AK99" s="30"/>
    </row>
    <row r="100" spans="2:37" ht="15" customHeight="1" x14ac:dyDescent="0.15">
      <c r="B100" s="6" t="s">
        <v>1740</v>
      </c>
      <c r="P100" s="9" t="s">
        <v>529</v>
      </c>
      <c r="Q100" s="315" t="s">
        <v>539</v>
      </c>
      <c r="R100" s="315"/>
      <c r="S100" s="315"/>
      <c r="T100" s="315"/>
      <c r="U100" s="315"/>
      <c r="V100" s="9" t="s">
        <v>523</v>
      </c>
      <c r="W100" s="9" t="s">
        <v>529</v>
      </c>
      <c r="X100" s="315" t="s">
        <v>540</v>
      </c>
      <c r="Y100" s="315"/>
      <c r="Z100" s="315"/>
      <c r="AA100" s="315"/>
      <c r="AB100" s="315"/>
      <c r="AC100" s="9" t="s">
        <v>523</v>
      </c>
      <c r="AD100" s="9" t="s">
        <v>529</v>
      </c>
      <c r="AE100" s="315" t="s">
        <v>542</v>
      </c>
      <c r="AF100" s="315"/>
      <c r="AG100" s="315"/>
      <c r="AH100" s="315"/>
      <c r="AI100" s="315"/>
      <c r="AJ100" s="9" t="s">
        <v>523</v>
      </c>
    </row>
    <row r="101" spans="2:37" ht="15" customHeight="1" x14ac:dyDescent="0.15">
      <c r="D101" s="6" t="s">
        <v>128</v>
      </c>
      <c r="E101" s="6" t="s">
        <v>129</v>
      </c>
      <c r="F101" s="6" t="s">
        <v>598</v>
      </c>
      <c r="K101" s="6" t="s">
        <v>567</v>
      </c>
      <c r="L101" s="9" t="s">
        <v>529</v>
      </c>
      <c r="M101" s="50"/>
      <c r="N101" s="9" t="s">
        <v>564</v>
      </c>
      <c r="O101" s="9" t="s">
        <v>523</v>
      </c>
      <c r="P101" s="9" t="s">
        <v>529</v>
      </c>
      <c r="Q101" s="334"/>
      <c r="R101" s="334"/>
      <c r="S101" s="334"/>
      <c r="T101" s="334"/>
      <c r="U101" s="334"/>
      <c r="V101" s="34" t="s">
        <v>1478</v>
      </c>
      <c r="W101" s="9" t="s">
        <v>529</v>
      </c>
      <c r="X101" s="334"/>
      <c r="Y101" s="334"/>
      <c r="Z101" s="334"/>
      <c r="AA101" s="334"/>
      <c r="AB101" s="334"/>
      <c r="AC101" s="34" t="s">
        <v>1478</v>
      </c>
      <c r="AD101" s="9" t="s">
        <v>529</v>
      </c>
      <c r="AE101" s="330">
        <f t="shared" ref="AE101:AE107" si="1">SUM(Q101,X101)</f>
        <v>0</v>
      </c>
      <c r="AF101" s="330"/>
      <c r="AG101" s="330"/>
      <c r="AH101" s="330"/>
      <c r="AI101" s="330"/>
      <c r="AJ101" s="34" t="s">
        <v>1478</v>
      </c>
    </row>
    <row r="102" spans="2:37" ht="15" customHeight="1" x14ac:dyDescent="0.15">
      <c r="L102" s="9" t="s">
        <v>529</v>
      </c>
      <c r="M102" s="50"/>
      <c r="N102" s="9" t="s">
        <v>564</v>
      </c>
      <c r="O102" s="9" t="s">
        <v>523</v>
      </c>
      <c r="P102" s="9" t="s">
        <v>529</v>
      </c>
      <c r="Q102" s="334"/>
      <c r="R102" s="334"/>
      <c r="S102" s="334"/>
      <c r="T102" s="334"/>
      <c r="U102" s="334"/>
      <c r="V102" s="34" t="s">
        <v>1478</v>
      </c>
      <c r="W102" s="9" t="s">
        <v>529</v>
      </c>
      <c r="X102" s="334"/>
      <c r="Y102" s="334"/>
      <c r="Z102" s="334"/>
      <c r="AA102" s="334"/>
      <c r="AB102" s="334"/>
      <c r="AC102" s="34" t="s">
        <v>1478</v>
      </c>
      <c r="AD102" s="9" t="s">
        <v>529</v>
      </c>
      <c r="AE102" s="330">
        <f t="shared" si="1"/>
        <v>0</v>
      </c>
      <c r="AF102" s="330"/>
      <c r="AG102" s="330"/>
      <c r="AH102" s="330"/>
      <c r="AI102" s="330"/>
      <c r="AJ102" s="34" t="s">
        <v>1478</v>
      </c>
    </row>
    <row r="103" spans="2:37" ht="15" customHeight="1" x14ac:dyDescent="0.15">
      <c r="L103" s="9" t="s">
        <v>529</v>
      </c>
      <c r="M103" s="50"/>
      <c r="N103" s="9" t="s">
        <v>564</v>
      </c>
      <c r="O103" s="9" t="s">
        <v>523</v>
      </c>
      <c r="P103" s="9" t="s">
        <v>529</v>
      </c>
      <c r="Q103" s="334"/>
      <c r="R103" s="334"/>
      <c r="S103" s="334"/>
      <c r="T103" s="334"/>
      <c r="U103" s="334"/>
      <c r="V103" s="34" t="s">
        <v>1478</v>
      </c>
      <c r="W103" s="9" t="s">
        <v>529</v>
      </c>
      <c r="X103" s="334"/>
      <c r="Y103" s="334"/>
      <c r="Z103" s="334"/>
      <c r="AA103" s="334"/>
      <c r="AB103" s="334"/>
      <c r="AC103" s="34" t="s">
        <v>1478</v>
      </c>
      <c r="AD103" s="9" t="s">
        <v>529</v>
      </c>
      <c r="AE103" s="330">
        <f t="shared" si="1"/>
        <v>0</v>
      </c>
      <c r="AF103" s="330"/>
      <c r="AG103" s="330"/>
      <c r="AH103" s="330"/>
      <c r="AI103" s="330"/>
      <c r="AJ103" s="34" t="s">
        <v>1478</v>
      </c>
    </row>
    <row r="104" spans="2:37" ht="15" customHeight="1" x14ac:dyDescent="0.15">
      <c r="L104" s="9" t="s">
        <v>529</v>
      </c>
      <c r="M104" s="50"/>
      <c r="N104" s="9" t="s">
        <v>564</v>
      </c>
      <c r="O104" s="9" t="s">
        <v>523</v>
      </c>
      <c r="P104" s="9" t="s">
        <v>529</v>
      </c>
      <c r="Q104" s="334"/>
      <c r="R104" s="334"/>
      <c r="S104" s="334"/>
      <c r="T104" s="334"/>
      <c r="U104" s="334"/>
      <c r="V104" s="34" t="s">
        <v>1478</v>
      </c>
      <c r="W104" s="9" t="s">
        <v>529</v>
      </c>
      <c r="X104" s="334"/>
      <c r="Y104" s="334"/>
      <c r="Z104" s="334"/>
      <c r="AA104" s="334"/>
      <c r="AB104" s="334"/>
      <c r="AC104" s="34" t="s">
        <v>1478</v>
      </c>
      <c r="AD104" s="9" t="s">
        <v>529</v>
      </c>
      <c r="AE104" s="330">
        <f t="shared" si="1"/>
        <v>0</v>
      </c>
      <c r="AF104" s="330"/>
      <c r="AG104" s="330"/>
      <c r="AH104" s="330"/>
      <c r="AI104" s="330"/>
      <c r="AJ104" s="34" t="s">
        <v>1478</v>
      </c>
    </row>
    <row r="105" spans="2:37" ht="15" customHeight="1" x14ac:dyDescent="0.15">
      <c r="L105" s="9" t="s">
        <v>529</v>
      </c>
      <c r="M105" s="50"/>
      <c r="N105" s="9" t="s">
        <v>564</v>
      </c>
      <c r="O105" s="9" t="s">
        <v>523</v>
      </c>
      <c r="P105" s="9" t="s">
        <v>529</v>
      </c>
      <c r="Q105" s="334"/>
      <c r="R105" s="334"/>
      <c r="S105" s="334"/>
      <c r="T105" s="334"/>
      <c r="U105" s="334"/>
      <c r="V105" s="34" t="s">
        <v>1478</v>
      </c>
      <c r="W105" s="9" t="s">
        <v>529</v>
      </c>
      <c r="X105" s="334"/>
      <c r="Y105" s="334"/>
      <c r="Z105" s="334"/>
      <c r="AA105" s="334"/>
      <c r="AB105" s="334"/>
      <c r="AC105" s="34" t="s">
        <v>1478</v>
      </c>
      <c r="AD105" s="9" t="s">
        <v>529</v>
      </c>
      <c r="AE105" s="330">
        <f t="shared" si="1"/>
        <v>0</v>
      </c>
      <c r="AF105" s="330"/>
      <c r="AG105" s="330"/>
      <c r="AH105" s="330"/>
      <c r="AI105" s="330"/>
      <c r="AJ105" s="34" t="s">
        <v>1478</v>
      </c>
    </row>
    <row r="106" spans="2:37" ht="15" customHeight="1" x14ac:dyDescent="0.15">
      <c r="L106" s="9" t="s">
        <v>529</v>
      </c>
      <c r="M106" s="50"/>
      <c r="N106" s="9" t="s">
        <v>564</v>
      </c>
      <c r="O106" s="9" t="s">
        <v>523</v>
      </c>
      <c r="P106" s="9" t="s">
        <v>529</v>
      </c>
      <c r="Q106" s="334"/>
      <c r="R106" s="334"/>
      <c r="S106" s="334"/>
      <c r="T106" s="334"/>
      <c r="U106" s="334"/>
      <c r="V106" s="34" t="s">
        <v>1478</v>
      </c>
      <c r="W106" s="9" t="s">
        <v>529</v>
      </c>
      <c r="X106" s="334"/>
      <c r="Y106" s="334"/>
      <c r="Z106" s="334"/>
      <c r="AA106" s="334"/>
      <c r="AB106" s="334"/>
      <c r="AC106" s="34" t="s">
        <v>1478</v>
      </c>
      <c r="AD106" s="9" t="s">
        <v>529</v>
      </c>
      <c r="AE106" s="330">
        <f t="shared" si="1"/>
        <v>0</v>
      </c>
      <c r="AF106" s="330"/>
      <c r="AG106" s="330"/>
      <c r="AH106" s="330"/>
      <c r="AI106" s="330"/>
      <c r="AJ106" s="34" t="s">
        <v>1478</v>
      </c>
    </row>
    <row r="107" spans="2:37" ht="15" customHeight="1" x14ac:dyDescent="0.15">
      <c r="B107" s="30"/>
      <c r="C107" s="30"/>
      <c r="D107" s="30" t="s">
        <v>128</v>
      </c>
      <c r="E107" s="30" t="s">
        <v>131</v>
      </c>
      <c r="F107" s="30" t="s">
        <v>541</v>
      </c>
      <c r="G107" s="30"/>
      <c r="H107" s="30"/>
      <c r="I107" s="30"/>
      <c r="J107" s="30"/>
      <c r="K107" s="30" t="s">
        <v>567</v>
      </c>
      <c r="L107" s="30"/>
      <c r="M107" s="30"/>
      <c r="N107" s="30"/>
      <c r="O107" s="30"/>
      <c r="P107" s="32" t="s">
        <v>529</v>
      </c>
      <c r="Q107" s="329">
        <f>SUM(Q101:U106)</f>
        <v>0</v>
      </c>
      <c r="R107" s="329"/>
      <c r="S107" s="329"/>
      <c r="T107" s="329"/>
      <c r="U107" s="329"/>
      <c r="V107" s="34" t="s">
        <v>1478</v>
      </c>
      <c r="W107" s="32" t="s">
        <v>529</v>
      </c>
      <c r="X107" s="329">
        <f>SUM(X101:AB106)</f>
        <v>0</v>
      </c>
      <c r="Y107" s="329"/>
      <c r="Z107" s="329"/>
      <c r="AA107" s="329"/>
      <c r="AB107" s="329"/>
      <c r="AC107" s="34" t="s">
        <v>1478</v>
      </c>
      <c r="AD107" s="32" t="s">
        <v>529</v>
      </c>
      <c r="AE107" s="330">
        <f t="shared" si="1"/>
        <v>0</v>
      </c>
      <c r="AF107" s="330"/>
      <c r="AG107" s="330"/>
      <c r="AH107" s="330"/>
      <c r="AI107" s="330"/>
      <c r="AJ107" s="34" t="s">
        <v>1478</v>
      </c>
      <c r="AK107" s="30"/>
    </row>
    <row r="108" spans="2:37" ht="15" customHeight="1" x14ac:dyDescent="0.15">
      <c r="B108" s="27" t="s">
        <v>1741</v>
      </c>
      <c r="C108" s="27"/>
      <c r="D108" s="27"/>
      <c r="E108" s="27"/>
      <c r="F108" s="27"/>
      <c r="G108" s="27"/>
      <c r="H108" s="27"/>
      <c r="I108" s="27"/>
      <c r="J108" s="27"/>
      <c r="K108" s="27"/>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row>
    <row r="109" spans="2:37" ht="15" customHeight="1" x14ac:dyDescent="0.15">
      <c r="B109" s="27" t="s">
        <v>1742</v>
      </c>
      <c r="C109" s="27"/>
      <c r="D109" s="27"/>
      <c r="E109" s="27"/>
      <c r="F109" s="27"/>
      <c r="G109" s="27"/>
      <c r="H109" s="27"/>
      <c r="I109" s="27"/>
      <c r="J109" s="27"/>
      <c r="K109" s="27"/>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row>
    <row r="110" spans="2:37" ht="15" customHeight="1" x14ac:dyDescent="0.15">
      <c r="B110" s="27" t="s">
        <v>1743</v>
      </c>
      <c r="C110" s="27"/>
      <c r="D110" s="27"/>
      <c r="E110" s="27"/>
      <c r="F110" s="27"/>
      <c r="G110" s="27"/>
      <c r="H110" s="27"/>
      <c r="I110" s="27"/>
      <c r="J110" s="27"/>
      <c r="K110" s="27"/>
      <c r="L110" s="331"/>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row>
    <row r="111" spans="2:37" ht="15" customHeight="1" x14ac:dyDescent="0.15">
      <c r="B111" s="27" t="s">
        <v>1744</v>
      </c>
      <c r="C111" s="27"/>
      <c r="D111" s="27"/>
      <c r="E111" s="27"/>
      <c r="F111" s="27"/>
      <c r="G111" s="27"/>
      <c r="H111" s="27"/>
      <c r="I111" s="27"/>
      <c r="J111" s="27"/>
      <c r="K111" s="27"/>
      <c r="L111" s="332"/>
      <c r="M111" s="332"/>
      <c r="N111" s="332"/>
      <c r="O111" s="332"/>
      <c r="P111" s="27" t="s">
        <v>518</v>
      </c>
      <c r="Q111" s="27"/>
      <c r="R111" s="27"/>
      <c r="S111" s="27"/>
      <c r="T111" s="27"/>
      <c r="U111" s="27"/>
      <c r="V111" s="27"/>
      <c r="W111" s="27"/>
      <c r="X111" s="27"/>
      <c r="Y111" s="27"/>
      <c r="Z111" s="27"/>
      <c r="AA111" s="27"/>
      <c r="AB111" s="27"/>
      <c r="AC111" s="27"/>
      <c r="AD111" s="27"/>
      <c r="AE111" s="27"/>
      <c r="AF111" s="27"/>
      <c r="AG111" s="27"/>
      <c r="AH111" s="27"/>
      <c r="AI111" s="27"/>
      <c r="AJ111" s="27"/>
      <c r="AK111" s="27"/>
    </row>
    <row r="112" spans="2:37" ht="15" customHeight="1" x14ac:dyDescent="0.15">
      <c r="B112" s="27" t="s">
        <v>1745</v>
      </c>
      <c r="C112" s="27"/>
      <c r="D112" s="27"/>
      <c r="E112" s="27"/>
      <c r="F112" s="27"/>
      <c r="G112" s="27"/>
      <c r="H112" s="27"/>
      <c r="I112" s="27"/>
      <c r="J112" s="27"/>
      <c r="K112" s="27"/>
      <c r="L112" s="333"/>
      <c r="M112" s="333"/>
      <c r="N112" s="333"/>
      <c r="O112" s="333"/>
      <c r="P112" s="333"/>
      <c r="Q112" s="333"/>
      <c r="R112" s="27"/>
      <c r="S112" s="27"/>
      <c r="T112" s="27"/>
      <c r="U112" s="27"/>
      <c r="V112" s="27"/>
      <c r="W112" s="27"/>
      <c r="X112" s="27"/>
      <c r="Y112" s="27"/>
      <c r="Z112" s="27"/>
      <c r="AA112" s="27"/>
      <c r="AB112" s="27"/>
      <c r="AC112" s="27"/>
      <c r="AD112" s="27"/>
      <c r="AE112" s="27"/>
      <c r="AF112" s="27"/>
      <c r="AG112" s="27"/>
      <c r="AH112" s="27"/>
      <c r="AI112" s="27"/>
      <c r="AJ112" s="27"/>
      <c r="AK112" s="27"/>
    </row>
    <row r="113" spans="2:37" ht="15" customHeight="1" x14ac:dyDescent="0.15">
      <c r="B113" s="27" t="s">
        <v>1746</v>
      </c>
      <c r="C113" s="27"/>
      <c r="D113" s="27"/>
      <c r="E113" s="27"/>
      <c r="F113" s="27"/>
      <c r="G113" s="27"/>
      <c r="H113" s="27"/>
      <c r="I113" s="27"/>
      <c r="J113" s="27"/>
      <c r="K113" s="27"/>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row>
    <row r="114" spans="2:37" ht="15" customHeight="1" x14ac:dyDescent="0.15">
      <c r="B114" s="40" t="s">
        <v>1747</v>
      </c>
      <c r="C114" s="40"/>
      <c r="D114" s="40"/>
      <c r="E114" s="40"/>
      <c r="F114" s="40"/>
      <c r="G114" s="40"/>
      <c r="H114" s="40"/>
      <c r="I114" s="40"/>
      <c r="J114" s="40"/>
      <c r="K114" s="40"/>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row>
    <row r="115" spans="2:37" ht="15" customHeight="1" x14ac:dyDescent="0.15">
      <c r="B115" s="30"/>
      <c r="C115" s="30"/>
      <c r="D115" s="30"/>
      <c r="E115" s="30"/>
      <c r="F115" s="30"/>
      <c r="G115" s="30"/>
      <c r="H115" s="30"/>
      <c r="I115" s="30"/>
      <c r="J115" s="30"/>
      <c r="K115" s="30"/>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row>
  </sheetData>
  <mergeCells count="116">
    <mergeCell ref="AE38:AJ38"/>
    <mergeCell ref="AE44:AI44"/>
    <mergeCell ref="N32:Q32"/>
    <mergeCell ref="L6:AC6"/>
    <mergeCell ref="Q49:U49"/>
    <mergeCell ref="X49:AB49"/>
    <mergeCell ref="O7:AC7"/>
    <mergeCell ref="O8:AC8"/>
    <mergeCell ref="O9:AC9"/>
    <mergeCell ref="AE49:AI49"/>
    <mergeCell ref="Q48:U48"/>
    <mergeCell ref="X48:AB48"/>
    <mergeCell ref="AE48:AI48"/>
    <mergeCell ref="L10:N10"/>
    <mergeCell ref="L11:N11"/>
    <mergeCell ref="O10:AC10"/>
    <mergeCell ref="O11:AC11"/>
    <mergeCell ref="J13:Q13"/>
    <mergeCell ref="S13:T13"/>
    <mergeCell ref="U13:AB13"/>
    <mergeCell ref="Q47:U47"/>
    <mergeCell ref="X47:AB47"/>
    <mergeCell ref="X43:AB43"/>
    <mergeCell ref="N33:AK33"/>
    <mergeCell ref="AE37:AJ37"/>
    <mergeCell ref="L58:AK58"/>
    <mergeCell ref="L54:O54"/>
    <mergeCell ref="L55:Q55"/>
    <mergeCell ref="B4:AK4"/>
    <mergeCell ref="L7:N7"/>
    <mergeCell ref="L8:N8"/>
    <mergeCell ref="L9:N9"/>
    <mergeCell ref="AE47:AI47"/>
    <mergeCell ref="N31:Q31"/>
    <mergeCell ref="Q45:U45"/>
    <mergeCell ref="X45:AB45"/>
    <mergeCell ref="AE45:AI45"/>
    <mergeCell ref="Q46:U46"/>
    <mergeCell ref="X46:AB46"/>
    <mergeCell ref="AE46:AI46"/>
    <mergeCell ref="Q43:U43"/>
    <mergeCell ref="Q44:U44"/>
    <mergeCell ref="AE42:AJ42"/>
    <mergeCell ref="N26:Q26"/>
    <mergeCell ref="N27:Q27"/>
    <mergeCell ref="N28:Q28"/>
    <mergeCell ref="N29:Q29"/>
    <mergeCell ref="AE43:AI43"/>
    <mergeCell ref="J70:Q70"/>
    <mergeCell ref="S70:T70"/>
    <mergeCell ref="U70:AB70"/>
    <mergeCell ref="B61:AK61"/>
    <mergeCell ref="L63:AC63"/>
    <mergeCell ref="L64:N64"/>
    <mergeCell ref="O64:AC64"/>
    <mergeCell ref="L65:N65"/>
    <mergeCell ref="O65:AC65"/>
    <mergeCell ref="X44:AB44"/>
    <mergeCell ref="L66:N66"/>
    <mergeCell ref="O66:AC66"/>
    <mergeCell ref="L67:N67"/>
    <mergeCell ref="O67:AC67"/>
    <mergeCell ref="L68:N68"/>
    <mergeCell ref="O68:AC68"/>
    <mergeCell ref="L51:AK51"/>
    <mergeCell ref="Q50:U50"/>
    <mergeCell ref="X50:AB50"/>
    <mergeCell ref="AE50:AI50"/>
    <mergeCell ref="L52:AK52"/>
    <mergeCell ref="L53:AK53"/>
    <mergeCell ref="L57:AK57"/>
    <mergeCell ref="L56:X56"/>
    <mergeCell ref="Y56:AK56"/>
    <mergeCell ref="Q103:U103"/>
    <mergeCell ref="X103:AB103"/>
    <mergeCell ref="AE103:AI103"/>
    <mergeCell ref="AE95:AJ95"/>
    <mergeCell ref="N83:Q83"/>
    <mergeCell ref="N84:Q84"/>
    <mergeCell ref="N85:Q85"/>
    <mergeCell ref="N86:Q86"/>
    <mergeCell ref="N88:Q88"/>
    <mergeCell ref="N89:Q89"/>
    <mergeCell ref="N90:AK90"/>
    <mergeCell ref="AE94:AJ94"/>
    <mergeCell ref="Q100:U100"/>
    <mergeCell ref="X100:AB100"/>
    <mergeCell ref="AE100:AI100"/>
    <mergeCell ref="AE99:AJ99"/>
    <mergeCell ref="Q101:U101"/>
    <mergeCell ref="X101:AB101"/>
    <mergeCell ref="AE101:AI101"/>
    <mergeCell ref="Q102:U102"/>
    <mergeCell ref="X102:AB102"/>
    <mergeCell ref="AE102:AI102"/>
    <mergeCell ref="Q104:U104"/>
    <mergeCell ref="X104:AB104"/>
    <mergeCell ref="AE104:AI104"/>
    <mergeCell ref="Q105:U105"/>
    <mergeCell ref="X105:AB105"/>
    <mergeCell ref="AE105:AI105"/>
    <mergeCell ref="Q106:U106"/>
    <mergeCell ref="X106:AB106"/>
    <mergeCell ref="AE106:AI106"/>
    <mergeCell ref="L115:AK115"/>
    <mergeCell ref="Q107:U107"/>
    <mergeCell ref="X107:AB107"/>
    <mergeCell ref="AE107:AI107"/>
    <mergeCell ref="L109:AK109"/>
    <mergeCell ref="L110:AK110"/>
    <mergeCell ref="L111:O111"/>
    <mergeCell ref="L112:Q112"/>
    <mergeCell ref="L114:AK114"/>
    <mergeCell ref="L108:AK108"/>
    <mergeCell ref="L113:X113"/>
    <mergeCell ref="Y113:AK113"/>
  </mergeCells>
  <phoneticPr fontId="20"/>
  <dataValidations count="9">
    <dataValidation type="list" allowBlank="1" showInputMessage="1" showErrorMessage="1" prompt="選択" sqref="J12 M12 P12 S12 V12 Z12 AF12 AB73 Q80:Q81 AD35:AD36 AG35:AG36 E40:E41 J80:J81 J71:J73 X80:X81 J69 M69 P69 S69 V69 Z69 AF69 J75:J78 Q72 Q78 AD92:AD93 AG92:AG93 E97:E98 N71 AB16 Q23:Q24 J23:J24 J14:J16 X23:X24 Q15 Q21 N14 J18:J21" xr:uid="{00000000-0002-0000-0E00-000000000000}">
      <formula1>選択</formula1>
    </dataValidation>
    <dataValidation type="list" allowBlank="1" showInputMessage="1" prompt="選択" sqref="O7:AC11 O64:AC68" xr:uid="{00000000-0002-0000-0E00-000001000000}">
      <formula1>用途</formula1>
    </dataValidation>
    <dataValidation type="list" allowBlank="1" showInputMessage="1" prompt="選択" sqref="J13:Q13 U13:AB13 J70:Q70 U70:AB70" xr:uid="{00000000-0002-0000-0E00-000002000000}">
      <formula1>構造</formula1>
    </dataValidation>
    <dataValidation type="list" allowBlank="1" showInputMessage="1" prompt="選択" sqref="N26:Q29 N83:Q86" xr:uid="{00000000-0002-0000-0E00-000003000000}">
      <formula1>数字</formula1>
    </dataValidation>
    <dataValidation type="list" allowBlank="1" showInputMessage="1" prompt="選択" sqref="AE37:AJ37 AE94:AJ94" xr:uid="{00000000-0002-0000-0E00-000004000000}">
      <formula1>確認の特例</formula1>
    </dataValidation>
    <dataValidation type="list" allowBlank="1" showInputMessage="1" prompt="選択" sqref="L55:Q55 L112:Q112" xr:uid="{00000000-0002-0000-0E00-000005000000}">
      <formula1>便所</formula1>
    </dataValidation>
    <dataValidation type="list" allowBlank="1" showInputMessage="1" prompt="選択" sqref="L56 L113" xr:uid="{00000000-0002-0000-0E00-000006000000}">
      <formula1>住宅用火災警報器</formula1>
    </dataValidation>
    <dataValidation type="list" allowBlank="1" showInputMessage="1" prompt="選択" sqref="L7:N11 L64:N68" xr:uid="{00000000-0002-0000-0E00-000007000000}">
      <formula1>用途番号</formula1>
    </dataValidation>
    <dataValidation type="list" allowBlank="1" showInputMessage="1" prompt="選択" sqref="Y56:AK56 Y113:AK113" xr:uid="{26385772-CB92-43AC-A944-461F25FA21FA}">
      <formula1>屋外直通階段</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59" max="37"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79998168889431442"/>
  </sheetPr>
  <dimension ref="A4:BU53"/>
  <sheetViews>
    <sheetView workbookViewId="0">
      <selection activeCell="M7" sqref="M7"/>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606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1767</v>
      </c>
      <c r="P6" s="9" t="s">
        <v>529</v>
      </c>
      <c r="Q6" s="315" t="s">
        <v>599</v>
      </c>
      <c r="R6" s="315"/>
      <c r="S6" s="315"/>
      <c r="T6" s="315"/>
      <c r="U6" s="315"/>
      <c r="V6" s="9" t="s">
        <v>523</v>
      </c>
      <c r="W6" s="9" t="s">
        <v>529</v>
      </c>
      <c r="X6" s="315" t="s">
        <v>540</v>
      </c>
      <c r="Y6" s="315"/>
      <c r="Z6" s="315"/>
      <c r="AA6" s="315"/>
      <c r="AB6" s="315"/>
      <c r="AC6" s="9" t="s">
        <v>523</v>
      </c>
      <c r="AD6" s="9" t="s">
        <v>529</v>
      </c>
      <c r="AE6" s="315" t="s">
        <v>542</v>
      </c>
      <c r="AF6" s="315"/>
      <c r="AG6" s="315"/>
      <c r="AH6" s="315"/>
      <c r="AI6" s="315"/>
      <c r="AJ6" s="9" t="s">
        <v>523</v>
      </c>
    </row>
    <row r="7" spans="2:37" ht="15" customHeight="1" x14ac:dyDescent="0.15">
      <c r="D7" s="6" t="s">
        <v>128</v>
      </c>
      <c r="E7" s="6" t="s">
        <v>129</v>
      </c>
      <c r="F7" s="6" t="s">
        <v>598</v>
      </c>
      <c r="K7" s="6" t="s">
        <v>567</v>
      </c>
      <c r="L7" s="9" t="s">
        <v>529</v>
      </c>
      <c r="M7" s="50"/>
      <c r="N7" s="9" t="s">
        <v>564</v>
      </c>
      <c r="O7" s="9" t="s">
        <v>523</v>
      </c>
      <c r="P7" s="9" t="s">
        <v>529</v>
      </c>
      <c r="Q7" s="334"/>
      <c r="R7" s="334"/>
      <c r="S7" s="334"/>
      <c r="T7" s="334"/>
      <c r="U7" s="334"/>
      <c r="V7" s="34" t="s">
        <v>1478</v>
      </c>
      <c r="W7" s="9" t="s">
        <v>529</v>
      </c>
      <c r="X7" s="334"/>
      <c r="Y7" s="334"/>
      <c r="Z7" s="334"/>
      <c r="AA7" s="334"/>
      <c r="AB7" s="334"/>
      <c r="AC7" s="34" t="s">
        <v>1478</v>
      </c>
      <c r="AD7" s="9" t="s">
        <v>529</v>
      </c>
      <c r="AE7" s="330">
        <f>SUM(Q7,X7)</f>
        <v>0</v>
      </c>
      <c r="AF7" s="330"/>
      <c r="AG7" s="330"/>
      <c r="AH7" s="330"/>
      <c r="AI7" s="330"/>
      <c r="AJ7" s="34" t="s">
        <v>1478</v>
      </c>
    </row>
    <row r="8" spans="2:37" ht="15" customHeight="1" x14ac:dyDescent="0.15">
      <c r="L8" s="9" t="s">
        <v>529</v>
      </c>
      <c r="M8" s="50"/>
      <c r="N8" s="9" t="s">
        <v>564</v>
      </c>
      <c r="O8" s="9" t="s">
        <v>523</v>
      </c>
      <c r="P8" s="9" t="s">
        <v>529</v>
      </c>
      <c r="Q8" s="334"/>
      <c r="R8" s="334"/>
      <c r="S8" s="334"/>
      <c r="T8" s="334"/>
      <c r="U8" s="334"/>
      <c r="V8" s="34" t="s">
        <v>1478</v>
      </c>
      <c r="W8" s="9" t="s">
        <v>529</v>
      </c>
      <c r="X8" s="334"/>
      <c r="Y8" s="334"/>
      <c r="Z8" s="334"/>
      <c r="AA8" s="334"/>
      <c r="AB8" s="334"/>
      <c r="AC8" s="34" t="s">
        <v>1478</v>
      </c>
      <c r="AD8" s="9" t="s">
        <v>529</v>
      </c>
      <c r="AE8" s="330">
        <f t="shared" ref="AE8:AE27" si="0">SUM(Q8,X8)</f>
        <v>0</v>
      </c>
      <c r="AF8" s="330"/>
      <c r="AG8" s="330"/>
      <c r="AH8" s="330"/>
      <c r="AI8" s="330"/>
      <c r="AJ8" s="34" t="s">
        <v>1478</v>
      </c>
    </row>
    <row r="9" spans="2:37" ht="15" customHeight="1" x14ac:dyDescent="0.15">
      <c r="L9" s="9" t="s">
        <v>529</v>
      </c>
      <c r="M9" s="50"/>
      <c r="N9" s="9" t="s">
        <v>564</v>
      </c>
      <c r="O9" s="9" t="s">
        <v>523</v>
      </c>
      <c r="P9" s="9" t="s">
        <v>529</v>
      </c>
      <c r="Q9" s="334"/>
      <c r="R9" s="334"/>
      <c r="S9" s="334"/>
      <c r="T9" s="334"/>
      <c r="U9" s="334"/>
      <c r="V9" s="34" t="s">
        <v>1478</v>
      </c>
      <c r="W9" s="9" t="s">
        <v>529</v>
      </c>
      <c r="X9" s="334"/>
      <c r="Y9" s="334"/>
      <c r="Z9" s="334"/>
      <c r="AA9" s="334"/>
      <c r="AB9" s="334"/>
      <c r="AC9" s="34" t="s">
        <v>1478</v>
      </c>
      <c r="AD9" s="9" t="s">
        <v>529</v>
      </c>
      <c r="AE9" s="330">
        <f t="shared" si="0"/>
        <v>0</v>
      </c>
      <c r="AF9" s="330"/>
      <c r="AG9" s="330"/>
      <c r="AH9" s="330"/>
      <c r="AI9" s="330"/>
      <c r="AJ9" s="34" t="s">
        <v>1478</v>
      </c>
    </row>
    <row r="10" spans="2:37" ht="15" customHeight="1" x14ac:dyDescent="0.15">
      <c r="L10" s="9" t="s">
        <v>529</v>
      </c>
      <c r="M10" s="50"/>
      <c r="N10" s="9" t="s">
        <v>564</v>
      </c>
      <c r="O10" s="9" t="s">
        <v>523</v>
      </c>
      <c r="P10" s="9" t="s">
        <v>529</v>
      </c>
      <c r="Q10" s="334"/>
      <c r="R10" s="334"/>
      <c r="S10" s="334"/>
      <c r="T10" s="334"/>
      <c r="U10" s="334"/>
      <c r="V10" s="34" t="s">
        <v>1478</v>
      </c>
      <c r="W10" s="9" t="s">
        <v>529</v>
      </c>
      <c r="X10" s="334"/>
      <c r="Y10" s="334"/>
      <c r="Z10" s="334"/>
      <c r="AA10" s="334"/>
      <c r="AB10" s="334"/>
      <c r="AC10" s="34" t="s">
        <v>1478</v>
      </c>
      <c r="AD10" s="9" t="s">
        <v>529</v>
      </c>
      <c r="AE10" s="330">
        <f t="shared" si="0"/>
        <v>0</v>
      </c>
      <c r="AF10" s="330"/>
      <c r="AG10" s="330"/>
      <c r="AH10" s="330"/>
      <c r="AI10" s="330"/>
      <c r="AJ10" s="34" t="s">
        <v>1478</v>
      </c>
    </row>
    <row r="11" spans="2:37" ht="15" customHeight="1" x14ac:dyDescent="0.15">
      <c r="L11" s="9" t="s">
        <v>529</v>
      </c>
      <c r="M11" s="50"/>
      <c r="N11" s="9" t="s">
        <v>564</v>
      </c>
      <c r="O11" s="9" t="s">
        <v>523</v>
      </c>
      <c r="P11" s="9" t="s">
        <v>529</v>
      </c>
      <c r="Q11" s="334"/>
      <c r="R11" s="334"/>
      <c r="S11" s="334"/>
      <c r="T11" s="334"/>
      <c r="U11" s="334"/>
      <c r="V11" s="34" t="s">
        <v>1478</v>
      </c>
      <c r="W11" s="9" t="s">
        <v>529</v>
      </c>
      <c r="X11" s="334"/>
      <c r="Y11" s="334"/>
      <c r="Z11" s="334"/>
      <c r="AA11" s="334"/>
      <c r="AB11" s="334"/>
      <c r="AC11" s="34" t="s">
        <v>1478</v>
      </c>
      <c r="AD11" s="9" t="s">
        <v>529</v>
      </c>
      <c r="AE11" s="330">
        <f t="shared" si="0"/>
        <v>0</v>
      </c>
      <c r="AF11" s="330"/>
      <c r="AG11" s="330"/>
      <c r="AH11" s="330"/>
      <c r="AI11" s="330"/>
      <c r="AJ11" s="34" t="s">
        <v>1478</v>
      </c>
    </row>
    <row r="12" spans="2:37" ht="15" customHeight="1" x14ac:dyDescent="0.15">
      <c r="L12" s="9" t="s">
        <v>529</v>
      </c>
      <c r="M12" s="50"/>
      <c r="N12" s="9" t="s">
        <v>564</v>
      </c>
      <c r="O12" s="9" t="s">
        <v>523</v>
      </c>
      <c r="P12" s="9" t="s">
        <v>529</v>
      </c>
      <c r="Q12" s="334"/>
      <c r="R12" s="334"/>
      <c r="S12" s="334"/>
      <c r="T12" s="334"/>
      <c r="U12" s="334"/>
      <c r="V12" s="34" t="s">
        <v>1478</v>
      </c>
      <c r="W12" s="9" t="s">
        <v>529</v>
      </c>
      <c r="X12" s="334"/>
      <c r="Y12" s="334"/>
      <c r="Z12" s="334"/>
      <c r="AA12" s="334"/>
      <c r="AB12" s="334"/>
      <c r="AC12" s="34" t="s">
        <v>1478</v>
      </c>
      <c r="AD12" s="9" t="s">
        <v>529</v>
      </c>
      <c r="AE12" s="330">
        <f t="shared" si="0"/>
        <v>0</v>
      </c>
      <c r="AF12" s="330"/>
      <c r="AG12" s="330"/>
      <c r="AH12" s="330"/>
      <c r="AI12" s="330"/>
      <c r="AJ12" s="34" t="s">
        <v>1478</v>
      </c>
    </row>
    <row r="13" spans="2:37" ht="15" customHeight="1" x14ac:dyDescent="0.15">
      <c r="L13" s="9" t="s">
        <v>529</v>
      </c>
      <c r="M13" s="50"/>
      <c r="N13" s="9" t="s">
        <v>564</v>
      </c>
      <c r="O13" s="9" t="s">
        <v>523</v>
      </c>
      <c r="P13" s="9" t="s">
        <v>529</v>
      </c>
      <c r="Q13" s="334"/>
      <c r="R13" s="334"/>
      <c r="S13" s="334"/>
      <c r="T13" s="334"/>
      <c r="U13" s="334"/>
      <c r="V13" s="34" t="s">
        <v>1478</v>
      </c>
      <c r="W13" s="9" t="s">
        <v>529</v>
      </c>
      <c r="X13" s="334"/>
      <c r="Y13" s="334"/>
      <c r="Z13" s="334"/>
      <c r="AA13" s="334"/>
      <c r="AB13" s="334"/>
      <c r="AC13" s="34" t="s">
        <v>1478</v>
      </c>
      <c r="AD13" s="9" t="s">
        <v>529</v>
      </c>
      <c r="AE13" s="330">
        <f t="shared" si="0"/>
        <v>0</v>
      </c>
      <c r="AF13" s="330"/>
      <c r="AG13" s="330"/>
      <c r="AH13" s="330"/>
      <c r="AI13" s="330"/>
      <c r="AJ13" s="34" t="s">
        <v>1478</v>
      </c>
    </row>
    <row r="14" spans="2:37" ht="15" customHeight="1" x14ac:dyDescent="0.15">
      <c r="L14" s="9" t="s">
        <v>529</v>
      </c>
      <c r="M14" s="50"/>
      <c r="N14" s="9" t="s">
        <v>564</v>
      </c>
      <c r="O14" s="9" t="s">
        <v>523</v>
      </c>
      <c r="P14" s="9" t="s">
        <v>529</v>
      </c>
      <c r="Q14" s="334"/>
      <c r="R14" s="334"/>
      <c r="S14" s="334"/>
      <c r="T14" s="334"/>
      <c r="U14" s="334"/>
      <c r="V14" s="34" t="s">
        <v>1478</v>
      </c>
      <c r="W14" s="9" t="s">
        <v>529</v>
      </c>
      <c r="X14" s="334"/>
      <c r="Y14" s="334"/>
      <c r="Z14" s="334"/>
      <c r="AA14" s="334"/>
      <c r="AB14" s="334"/>
      <c r="AC14" s="34" t="s">
        <v>1478</v>
      </c>
      <c r="AD14" s="9" t="s">
        <v>529</v>
      </c>
      <c r="AE14" s="330">
        <f t="shared" si="0"/>
        <v>0</v>
      </c>
      <c r="AF14" s="330"/>
      <c r="AG14" s="330"/>
      <c r="AH14" s="330"/>
      <c r="AI14" s="330"/>
      <c r="AJ14" s="34" t="s">
        <v>1478</v>
      </c>
    </row>
    <row r="15" spans="2:37" ht="15" customHeight="1" x14ac:dyDescent="0.15">
      <c r="L15" s="9" t="s">
        <v>529</v>
      </c>
      <c r="M15" s="50"/>
      <c r="N15" s="9" t="s">
        <v>564</v>
      </c>
      <c r="O15" s="9" t="s">
        <v>523</v>
      </c>
      <c r="P15" s="9" t="s">
        <v>529</v>
      </c>
      <c r="Q15" s="334"/>
      <c r="R15" s="334"/>
      <c r="S15" s="334"/>
      <c r="T15" s="334"/>
      <c r="U15" s="334"/>
      <c r="V15" s="34" t="s">
        <v>1478</v>
      </c>
      <c r="W15" s="9" t="s">
        <v>529</v>
      </c>
      <c r="X15" s="334"/>
      <c r="Y15" s="334"/>
      <c r="Z15" s="334"/>
      <c r="AA15" s="334"/>
      <c r="AB15" s="334"/>
      <c r="AC15" s="34" t="s">
        <v>1478</v>
      </c>
      <c r="AD15" s="9" t="s">
        <v>529</v>
      </c>
      <c r="AE15" s="330">
        <f t="shared" si="0"/>
        <v>0</v>
      </c>
      <c r="AF15" s="330"/>
      <c r="AG15" s="330"/>
      <c r="AH15" s="330"/>
      <c r="AI15" s="330"/>
      <c r="AJ15" s="34" t="s">
        <v>1478</v>
      </c>
    </row>
    <row r="16" spans="2:37" ht="15" customHeight="1" x14ac:dyDescent="0.15">
      <c r="L16" s="9" t="s">
        <v>529</v>
      </c>
      <c r="M16" s="50"/>
      <c r="N16" s="9" t="s">
        <v>564</v>
      </c>
      <c r="O16" s="9" t="s">
        <v>523</v>
      </c>
      <c r="P16" s="9" t="s">
        <v>529</v>
      </c>
      <c r="Q16" s="334"/>
      <c r="R16" s="334"/>
      <c r="S16" s="334"/>
      <c r="T16" s="334"/>
      <c r="U16" s="334"/>
      <c r="V16" s="34" t="s">
        <v>1478</v>
      </c>
      <c r="W16" s="9" t="s">
        <v>529</v>
      </c>
      <c r="X16" s="334"/>
      <c r="Y16" s="334"/>
      <c r="Z16" s="334"/>
      <c r="AA16" s="334"/>
      <c r="AB16" s="334"/>
      <c r="AC16" s="34" t="s">
        <v>1478</v>
      </c>
      <c r="AD16" s="9" t="s">
        <v>529</v>
      </c>
      <c r="AE16" s="330">
        <f t="shared" si="0"/>
        <v>0</v>
      </c>
      <c r="AF16" s="330"/>
      <c r="AG16" s="330"/>
      <c r="AH16" s="330"/>
      <c r="AI16" s="330"/>
      <c r="AJ16" s="34" t="s">
        <v>1478</v>
      </c>
    </row>
    <row r="17" spans="2:37" ht="15" customHeight="1" x14ac:dyDescent="0.15">
      <c r="L17" s="9" t="s">
        <v>529</v>
      </c>
      <c r="M17" s="50"/>
      <c r="N17" s="9" t="s">
        <v>564</v>
      </c>
      <c r="O17" s="9" t="s">
        <v>523</v>
      </c>
      <c r="P17" s="9" t="s">
        <v>529</v>
      </c>
      <c r="Q17" s="334"/>
      <c r="R17" s="334"/>
      <c r="S17" s="334"/>
      <c r="T17" s="334"/>
      <c r="U17" s="334"/>
      <c r="V17" s="34" t="s">
        <v>1478</v>
      </c>
      <c r="W17" s="9" t="s">
        <v>529</v>
      </c>
      <c r="X17" s="334"/>
      <c r="Y17" s="334"/>
      <c r="Z17" s="334"/>
      <c r="AA17" s="334"/>
      <c r="AB17" s="334"/>
      <c r="AC17" s="34" t="s">
        <v>1478</v>
      </c>
      <c r="AD17" s="9" t="s">
        <v>529</v>
      </c>
      <c r="AE17" s="330">
        <f t="shared" si="0"/>
        <v>0</v>
      </c>
      <c r="AF17" s="330"/>
      <c r="AG17" s="330"/>
      <c r="AH17" s="330"/>
      <c r="AI17" s="330"/>
      <c r="AJ17" s="34" t="s">
        <v>1478</v>
      </c>
    </row>
    <row r="18" spans="2:37" ht="15" customHeight="1" x14ac:dyDescent="0.15">
      <c r="L18" s="9" t="s">
        <v>529</v>
      </c>
      <c r="M18" s="50"/>
      <c r="N18" s="9" t="s">
        <v>564</v>
      </c>
      <c r="O18" s="9" t="s">
        <v>523</v>
      </c>
      <c r="P18" s="9" t="s">
        <v>529</v>
      </c>
      <c r="Q18" s="334"/>
      <c r="R18" s="334"/>
      <c r="S18" s="334"/>
      <c r="T18" s="334"/>
      <c r="U18" s="334"/>
      <c r="V18" s="34" t="s">
        <v>1478</v>
      </c>
      <c r="W18" s="9" t="s">
        <v>529</v>
      </c>
      <c r="X18" s="334"/>
      <c r="Y18" s="334"/>
      <c r="Z18" s="334"/>
      <c r="AA18" s="334"/>
      <c r="AB18" s="334"/>
      <c r="AC18" s="34" t="s">
        <v>1478</v>
      </c>
      <c r="AD18" s="9" t="s">
        <v>529</v>
      </c>
      <c r="AE18" s="330">
        <f t="shared" si="0"/>
        <v>0</v>
      </c>
      <c r="AF18" s="330"/>
      <c r="AG18" s="330"/>
      <c r="AH18" s="330"/>
      <c r="AI18" s="330"/>
      <c r="AJ18" s="34" t="s">
        <v>1478</v>
      </c>
    </row>
    <row r="19" spans="2:37" ht="15" customHeight="1" x14ac:dyDescent="0.15">
      <c r="L19" s="9" t="s">
        <v>529</v>
      </c>
      <c r="M19" s="50"/>
      <c r="N19" s="9" t="s">
        <v>564</v>
      </c>
      <c r="O19" s="9" t="s">
        <v>523</v>
      </c>
      <c r="P19" s="9" t="s">
        <v>529</v>
      </c>
      <c r="Q19" s="334"/>
      <c r="R19" s="334"/>
      <c r="S19" s="334"/>
      <c r="T19" s="334"/>
      <c r="U19" s="334"/>
      <c r="V19" s="34" t="s">
        <v>1478</v>
      </c>
      <c r="W19" s="9" t="s">
        <v>529</v>
      </c>
      <c r="X19" s="334"/>
      <c r="Y19" s="334"/>
      <c r="Z19" s="334"/>
      <c r="AA19" s="334"/>
      <c r="AB19" s="334"/>
      <c r="AC19" s="34" t="s">
        <v>1478</v>
      </c>
      <c r="AD19" s="9" t="s">
        <v>529</v>
      </c>
      <c r="AE19" s="330">
        <f t="shared" si="0"/>
        <v>0</v>
      </c>
      <c r="AF19" s="330"/>
      <c r="AG19" s="330"/>
      <c r="AH19" s="330"/>
      <c r="AI19" s="330"/>
      <c r="AJ19" s="34" t="s">
        <v>1478</v>
      </c>
    </row>
    <row r="20" spans="2:37" ht="15" customHeight="1" x14ac:dyDescent="0.15">
      <c r="L20" s="9" t="s">
        <v>529</v>
      </c>
      <c r="M20" s="50"/>
      <c r="N20" s="9" t="s">
        <v>564</v>
      </c>
      <c r="O20" s="9" t="s">
        <v>523</v>
      </c>
      <c r="P20" s="9" t="s">
        <v>529</v>
      </c>
      <c r="Q20" s="334"/>
      <c r="R20" s="334"/>
      <c r="S20" s="334"/>
      <c r="T20" s="334"/>
      <c r="U20" s="334"/>
      <c r="V20" s="34" t="s">
        <v>1478</v>
      </c>
      <c r="W20" s="9" t="s">
        <v>529</v>
      </c>
      <c r="X20" s="334"/>
      <c r="Y20" s="334"/>
      <c r="Z20" s="334"/>
      <c r="AA20" s="334"/>
      <c r="AB20" s="334"/>
      <c r="AC20" s="34" t="s">
        <v>1478</v>
      </c>
      <c r="AD20" s="9" t="s">
        <v>529</v>
      </c>
      <c r="AE20" s="330">
        <f t="shared" si="0"/>
        <v>0</v>
      </c>
      <c r="AF20" s="330"/>
      <c r="AG20" s="330"/>
      <c r="AH20" s="330"/>
      <c r="AI20" s="330"/>
      <c r="AJ20" s="34" t="s">
        <v>1478</v>
      </c>
    </row>
    <row r="21" spans="2:37" ht="15" customHeight="1" x14ac:dyDescent="0.15">
      <c r="L21" s="9" t="s">
        <v>529</v>
      </c>
      <c r="M21" s="50"/>
      <c r="N21" s="9" t="s">
        <v>564</v>
      </c>
      <c r="O21" s="9" t="s">
        <v>523</v>
      </c>
      <c r="P21" s="9" t="s">
        <v>529</v>
      </c>
      <c r="Q21" s="334"/>
      <c r="R21" s="334"/>
      <c r="S21" s="334"/>
      <c r="T21" s="334"/>
      <c r="U21" s="334"/>
      <c r="V21" s="34" t="s">
        <v>1478</v>
      </c>
      <c r="W21" s="9" t="s">
        <v>529</v>
      </c>
      <c r="X21" s="334"/>
      <c r="Y21" s="334"/>
      <c r="Z21" s="334"/>
      <c r="AA21" s="334"/>
      <c r="AB21" s="334"/>
      <c r="AC21" s="34" t="s">
        <v>1478</v>
      </c>
      <c r="AD21" s="9" t="s">
        <v>529</v>
      </c>
      <c r="AE21" s="330">
        <f t="shared" si="0"/>
        <v>0</v>
      </c>
      <c r="AF21" s="330"/>
      <c r="AG21" s="330"/>
      <c r="AH21" s="330"/>
      <c r="AI21" s="330"/>
      <c r="AJ21" s="34" t="s">
        <v>1478</v>
      </c>
    </row>
    <row r="22" spans="2:37" ht="15" customHeight="1" x14ac:dyDescent="0.15">
      <c r="L22" s="9" t="s">
        <v>529</v>
      </c>
      <c r="M22" s="50"/>
      <c r="N22" s="9" t="s">
        <v>564</v>
      </c>
      <c r="O22" s="9" t="s">
        <v>523</v>
      </c>
      <c r="P22" s="9" t="s">
        <v>529</v>
      </c>
      <c r="Q22" s="334"/>
      <c r="R22" s="334"/>
      <c r="S22" s="334"/>
      <c r="T22" s="334"/>
      <c r="U22" s="334"/>
      <c r="V22" s="34" t="s">
        <v>1478</v>
      </c>
      <c r="W22" s="9" t="s">
        <v>529</v>
      </c>
      <c r="X22" s="334"/>
      <c r="Y22" s="334"/>
      <c r="Z22" s="334"/>
      <c r="AA22" s="334"/>
      <c r="AB22" s="334"/>
      <c r="AC22" s="34" t="s">
        <v>1478</v>
      </c>
      <c r="AD22" s="9" t="s">
        <v>529</v>
      </c>
      <c r="AE22" s="330">
        <f t="shared" si="0"/>
        <v>0</v>
      </c>
      <c r="AF22" s="330"/>
      <c r="AG22" s="330"/>
      <c r="AH22" s="330"/>
      <c r="AI22" s="330"/>
      <c r="AJ22" s="34" t="s">
        <v>1478</v>
      </c>
    </row>
    <row r="23" spans="2:37" ht="15" customHeight="1" x14ac:dyDescent="0.15">
      <c r="L23" s="9" t="s">
        <v>529</v>
      </c>
      <c r="M23" s="50"/>
      <c r="N23" s="9" t="s">
        <v>564</v>
      </c>
      <c r="O23" s="9" t="s">
        <v>523</v>
      </c>
      <c r="P23" s="9" t="s">
        <v>529</v>
      </c>
      <c r="Q23" s="334"/>
      <c r="R23" s="334"/>
      <c r="S23" s="334"/>
      <c r="T23" s="334"/>
      <c r="U23" s="334"/>
      <c r="V23" s="34" t="s">
        <v>1478</v>
      </c>
      <c r="W23" s="9" t="s">
        <v>529</v>
      </c>
      <c r="X23" s="334"/>
      <c r="Y23" s="334"/>
      <c r="Z23" s="334"/>
      <c r="AA23" s="334"/>
      <c r="AB23" s="334"/>
      <c r="AC23" s="34" t="s">
        <v>1478</v>
      </c>
      <c r="AD23" s="9" t="s">
        <v>529</v>
      </c>
      <c r="AE23" s="330">
        <f t="shared" si="0"/>
        <v>0</v>
      </c>
      <c r="AF23" s="330"/>
      <c r="AG23" s="330"/>
      <c r="AH23" s="330"/>
      <c r="AI23" s="330"/>
      <c r="AJ23" s="34" t="s">
        <v>1478</v>
      </c>
    </row>
    <row r="24" spans="2:37" ht="15" customHeight="1" x14ac:dyDescent="0.15">
      <c r="L24" s="9" t="s">
        <v>529</v>
      </c>
      <c r="M24" s="50"/>
      <c r="N24" s="9" t="s">
        <v>564</v>
      </c>
      <c r="O24" s="9" t="s">
        <v>523</v>
      </c>
      <c r="P24" s="9" t="s">
        <v>529</v>
      </c>
      <c r="Q24" s="334"/>
      <c r="R24" s="334"/>
      <c r="S24" s="334"/>
      <c r="T24" s="334"/>
      <c r="U24" s="334"/>
      <c r="V24" s="34" t="s">
        <v>1478</v>
      </c>
      <c r="W24" s="9" t="s">
        <v>529</v>
      </c>
      <c r="X24" s="334"/>
      <c r="Y24" s="334"/>
      <c r="Z24" s="334"/>
      <c r="AA24" s="334"/>
      <c r="AB24" s="334"/>
      <c r="AC24" s="34" t="s">
        <v>1478</v>
      </c>
      <c r="AD24" s="9" t="s">
        <v>529</v>
      </c>
      <c r="AE24" s="330">
        <f t="shared" si="0"/>
        <v>0</v>
      </c>
      <c r="AF24" s="330"/>
      <c r="AG24" s="330"/>
      <c r="AH24" s="330"/>
      <c r="AI24" s="330"/>
      <c r="AJ24" s="34" t="s">
        <v>1478</v>
      </c>
    </row>
    <row r="25" spans="2:37" ht="15" customHeight="1" x14ac:dyDescent="0.15">
      <c r="L25" s="9" t="s">
        <v>529</v>
      </c>
      <c r="M25" s="50"/>
      <c r="N25" s="9" t="s">
        <v>564</v>
      </c>
      <c r="O25" s="9" t="s">
        <v>523</v>
      </c>
      <c r="P25" s="9" t="s">
        <v>529</v>
      </c>
      <c r="Q25" s="334"/>
      <c r="R25" s="334"/>
      <c r="S25" s="334"/>
      <c r="T25" s="334"/>
      <c r="U25" s="334"/>
      <c r="V25" s="34" t="s">
        <v>1478</v>
      </c>
      <c r="W25" s="9" t="s">
        <v>529</v>
      </c>
      <c r="X25" s="334"/>
      <c r="Y25" s="334"/>
      <c r="Z25" s="334"/>
      <c r="AA25" s="334"/>
      <c r="AB25" s="334"/>
      <c r="AC25" s="34" t="s">
        <v>1478</v>
      </c>
      <c r="AD25" s="9" t="s">
        <v>529</v>
      </c>
      <c r="AE25" s="330">
        <f t="shared" si="0"/>
        <v>0</v>
      </c>
      <c r="AF25" s="330"/>
      <c r="AG25" s="330"/>
      <c r="AH25" s="330"/>
      <c r="AI25" s="330"/>
      <c r="AJ25" s="34" t="s">
        <v>1478</v>
      </c>
    </row>
    <row r="26" spans="2:37" ht="15" customHeight="1" x14ac:dyDescent="0.15">
      <c r="L26" s="9" t="s">
        <v>529</v>
      </c>
      <c r="M26" s="50"/>
      <c r="N26" s="9" t="s">
        <v>564</v>
      </c>
      <c r="O26" s="9" t="s">
        <v>523</v>
      </c>
      <c r="P26" s="9" t="s">
        <v>529</v>
      </c>
      <c r="Q26" s="334"/>
      <c r="R26" s="334"/>
      <c r="S26" s="334"/>
      <c r="T26" s="334"/>
      <c r="U26" s="334"/>
      <c r="V26" s="34" t="s">
        <v>1478</v>
      </c>
      <c r="W26" s="9" t="s">
        <v>529</v>
      </c>
      <c r="X26" s="334"/>
      <c r="Y26" s="334"/>
      <c r="Z26" s="334"/>
      <c r="AA26" s="334"/>
      <c r="AB26" s="334"/>
      <c r="AC26" s="34" t="s">
        <v>1478</v>
      </c>
      <c r="AD26" s="9" t="s">
        <v>529</v>
      </c>
      <c r="AE26" s="330">
        <f t="shared" si="0"/>
        <v>0</v>
      </c>
      <c r="AF26" s="330"/>
      <c r="AG26" s="330"/>
      <c r="AH26" s="330"/>
      <c r="AI26" s="330"/>
      <c r="AJ26" s="34" t="s">
        <v>1478</v>
      </c>
    </row>
    <row r="27" spans="2:37" ht="15" customHeight="1" x14ac:dyDescent="0.15">
      <c r="D27" s="6" t="s">
        <v>128</v>
      </c>
      <c r="E27" s="6" t="s">
        <v>131</v>
      </c>
      <c r="F27" s="6" t="s">
        <v>541</v>
      </c>
      <c r="K27" s="6" t="s">
        <v>567</v>
      </c>
      <c r="P27" s="9" t="s">
        <v>529</v>
      </c>
      <c r="Q27" s="330">
        <f>SUM(Q7:U26)</f>
        <v>0</v>
      </c>
      <c r="R27" s="330"/>
      <c r="S27" s="330"/>
      <c r="T27" s="330"/>
      <c r="U27" s="330"/>
      <c r="V27" s="34" t="s">
        <v>1478</v>
      </c>
      <c r="W27" s="9" t="s">
        <v>529</v>
      </c>
      <c r="X27" s="330">
        <f>SUM(X7:AB26)</f>
        <v>0</v>
      </c>
      <c r="Y27" s="330"/>
      <c r="Z27" s="330"/>
      <c r="AA27" s="330"/>
      <c r="AB27" s="330"/>
      <c r="AC27" s="34" t="s">
        <v>1478</v>
      </c>
      <c r="AD27" s="9" t="s">
        <v>529</v>
      </c>
      <c r="AE27" s="330">
        <f t="shared" si="0"/>
        <v>0</v>
      </c>
      <c r="AF27" s="330"/>
      <c r="AG27" s="330"/>
      <c r="AH27" s="330"/>
      <c r="AI27" s="330"/>
      <c r="AJ27" s="34" t="s">
        <v>1478</v>
      </c>
    </row>
    <row r="30" spans="2:37" ht="15" customHeight="1" x14ac:dyDescent="0.15">
      <c r="B30" s="289" t="s">
        <v>575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7" ht="15" customHeight="1" x14ac:dyDescent="0.15">
      <c r="B31" s="30" t="s">
        <v>606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2:37" ht="15" customHeight="1" x14ac:dyDescent="0.15">
      <c r="B32" s="6" t="s">
        <v>1767</v>
      </c>
      <c r="P32" s="9" t="s">
        <v>529</v>
      </c>
      <c r="Q32" s="315" t="s">
        <v>539</v>
      </c>
      <c r="R32" s="315"/>
      <c r="S32" s="315"/>
      <c r="T32" s="315"/>
      <c r="U32" s="315"/>
      <c r="V32" s="9" t="s">
        <v>523</v>
      </c>
      <c r="W32" s="9" t="s">
        <v>529</v>
      </c>
      <c r="X32" s="315" t="s">
        <v>540</v>
      </c>
      <c r="Y32" s="315"/>
      <c r="Z32" s="315"/>
      <c r="AA32" s="315"/>
      <c r="AB32" s="315"/>
      <c r="AC32" s="9" t="s">
        <v>523</v>
      </c>
      <c r="AD32" s="9" t="s">
        <v>529</v>
      </c>
      <c r="AE32" s="315" t="s">
        <v>542</v>
      </c>
      <c r="AF32" s="315"/>
      <c r="AG32" s="315"/>
      <c r="AH32" s="315"/>
      <c r="AI32" s="315"/>
      <c r="AJ32" s="9" t="s">
        <v>523</v>
      </c>
    </row>
    <row r="33" spans="4:36" ht="15" customHeight="1" x14ac:dyDescent="0.15">
      <c r="D33" s="6" t="s">
        <v>128</v>
      </c>
      <c r="E33" s="6" t="s">
        <v>129</v>
      </c>
      <c r="F33" s="6" t="s">
        <v>598</v>
      </c>
      <c r="K33" s="6" t="s">
        <v>567</v>
      </c>
      <c r="L33" s="9" t="s">
        <v>529</v>
      </c>
      <c r="M33" s="50"/>
      <c r="N33" s="9" t="s">
        <v>564</v>
      </c>
      <c r="O33" s="9" t="s">
        <v>523</v>
      </c>
      <c r="P33" s="9" t="s">
        <v>529</v>
      </c>
      <c r="Q33" s="334"/>
      <c r="R33" s="334"/>
      <c r="S33" s="334"/>
      <c r="T33" s="334"/>
      <c r="U33" s="334"/>
      <c r="V33" s="34" t="s">
        <v>1478</v>
      </c>
      <c r="W33" s="9" t="s">
        <v>529</v>
      </c>
      <c r="X33" s="334"/>
      <c r="Y33" s="334"/>
      <c r="Z33" s="334"/>
      <c r="AA33" s="334"/>
      <c r="AB33" s="334"/>
      <c r="AC33" s="34" t="s">
        <v>1478</v>
      </c>
      <c r="AD33" s="9" t="s">
        <v>529</v>
      </c>
      <c r="AE33" s="330">
        <f>SUM(Q33,X33)</f>
        <v>0</v>
      </c>
      <c r="AF33" s="330"/>
      <c r="AG33" s="330"/>
      <c r="AH33" s="330"/>
      <c r="AI33" s="330"/>
      <c r="AJ33" s="34" t="s">
        <v>1478</v>
      </c>
    </row>
    <row r="34" spans="4:36" ht="15" customHeight="1" x14ac:dyDescent="0.15">
      <c r="L34" s="9" t="s">
        <v>529</v>
      </c>
      <c r="M34" s="50"/>
      <c r="N34" s="9" t="s">
        <v>564</v>
      </c>
      <c r="O34" s="9" t="s">
        <v>523</v>
      </c>
      <c r="P34" s="9" t="s">
        <v>529</v>
      </c>
      <c r="Q34" s="334"/>
      <c r="R34" s="334"/>
      <c r="S34" s="334"/>
      <c r="T34" s="334"/>
      <c r="U34" s="334"/>
      <c r="V34" s="34" t="s">
        <v>1478</v>
      </c>
      <c r="W34" s="9" t="s">
        <v>529</v>
      </c>
      <c r="X34" s="334"/>
      <c r="Y34" s="334"/>
      <c r="Z34" s="334"/>
      <c r="AA34" s="334"/>
      <c r="AB34" s="334"/>
      <c r="AC34" s="34" t="s">
        <v>1478</v>
      </c>
      <c r="AD34" s="9" t="s">
        <v>529</v>
      </c>
      <c r="AE34" s="330">
        <f t="shared" ref="AE34:AE53" si="1">SUM(Q34,X34)</f>
        <v>0</v>
      </c>
      <c r="AF34" s="330"/>
      <c r="AG34" s="330"/>
      <c r="AH34" s="330"/>
      <c r="AI34" s="330"/>
      <c r="AJ34" s="34" t="s">
        <v>1478</v>
      </c>
    </row>
    <row r="35" spans="4:36" ht="15" customHeight="1" x14ac:dyDescent="0.15">
      <c r="L35" s="9" t="s">
        <v>529</v>
      </c>
      <c r="M35" s="50"/>
      <c r="N35" s="9" t="s">
        <v>564</v>
      </c>
      <c r="O35" s="9" t="s">
        <v>523</v>
      </c>
      <c r="P35" s="9" t="s">
        <v>529</v>
      </c>
      <c r="Q35" s="334"/>
      <c r="R35" s="334"/>
      <c r="S35" s="334"/>
      <c r="T35" s="334"/>
      <c r="U35" s="334"/>
      <c r="V35" s="34" t="s">
        <v>1478</v>
      </c>
      <c r="W35" s="9" t="s">
        <v>529</v>
      </c>
      <c r="X35" s="334"/>
      <c r="Y35" s="334"/>
      <c r="Z35" s="334"/>
      <c r="AA35" s="334"/>
      <c r="AB35" s="334"/>
      <c r="AC35" s="34" t="s">
        <v>1478</v>
      </c>
      <c r="AD35" s="9" t="s">
        <v>529</v>
      </c>
      <c r="AE35" s="330">
        <f t="shared" si="1"/>
        <v>0</v>
      </c>
      <c r="AF35" s="330"/>
      <c r="AG35" s="330"/>
      <c r="AH35" s="330"/>
      <c r="AI35" s="330"/>
      <c r="AJ35" s="34" t="s">
        <v>1478</v>
      </c>
    </row>
    <row r="36" spans="4:36" ht="15" customHeight="1" x14ac:dyDescent="0.15">
      <c r="L36" s="9" t="s">
        <v>529</v>
      </c>
      <c r="M36" s="50"/>
      <c r="N36" s="9" t="s">
        <v>564</v>
      </c>
      <c r="O36" s="9" t="s">
        <v>523</v>
      </c>
      <c r="P36" s="9" t="s">
        <v>529</v>
      </c>
      <c r="Q36" s="334"/>
      <c r="R36" s="334"/>
      <c r="S36" s="334"/>
      <c r="T36" s="334"/>
      <c r="U36" s="334"/>
      <c r="V36" s="34" t="s">
        <v>1478</v>
      </c>
      <c r="W36" s="9" t="s">
        <v>529</v>
      </c>
      <c r="X36" s="334"/>
      <c r="Y36" s="334"/>
      <c r="Z36" s="334"/>
      <c r="AA36" s="334"/>
      <c r="AB36" s="334"/>
      <c r="AC36" s="34" t="s">
        <v>1478</v>
      </c>
      <c r="AD36" s="9" t="s">
        <v>529</v>
      </c>
      <c r="AE36" s="330">
        <f t="shared" si="1"/>
        <v>0</v>
      </c>
      <c r="AF36" s="330"/>
      <c r="AG36" s="330"/>
      <c r="AH36" s="330"/>
      <c r="AI36" s="330"/>
      <c r="AJ36" s="34" t="s">
        <v>1478</v>
      </c>
    </row>
    <row r="37" spans="4:36" ht="15" customHeight="1" x14ac:dyDescent="0.15">
      <c r="L37" s="9" t="s">
        <v>529</v>
      </c>
      <c r="M37" s="50"/>
      <c r="N37" s="9" t="s">
        <v>564</v>
      </c>
      <c r="O37" s="9" t="s">
        <v>523</v>
      </c>
      <c r="P37" s="9" t="s">
        <v>529</v>
      </c>
      <c r="Q37" s="334"/>
      <c r="R37" s="334"/>
      <c r="S37" s="334"/>
      <c r="T37" s="334"/>
      <c r="U37" s="334"/>
      <c r="V37" s="34" t="s">
        <v>1478</v>
      </c>
      <c r="W37" s="9" t="s">
        <v>529</v>
      </c>
      <c r="X37" s="334"/>
      <c r="Y37" s="334"/>
      <c r="Z37" s="334"/>
      <c r="AA37" s="334"/>
      <c r="AB37" s="334"/>
      <c r="AC37" s="34" t="s">
        <v>1478</v>
      </c>
      <c r="AD37" s="9" t="s">
        <v>529</v>
      </c>
      <c r="AE37" s="330">
        <f t="shared" si="1"/>
        <v>0</v>
      </c>
      <c r="AF37" s="330"/>
      <c r="AG37" s="330"/>
      <c r="AH37" s="330"/>
      <c r="AI37" s="330"/>
      <c r="AJ37" s="34" t="s">
        <v>1478</v>
      </c>
    </row>
    <row r="38" spans="4:36" ht="15" customHeight="1" x14ac:dyDescent="0.15">
      <c r="L38" s="9" t="s">
        <v>529</v>
      </c>
      <c r="M38" s="50"/>
      <c r="N38" s="9" t="s">
        <v>564</v>
      </c>
      <c r="O38" s="9" t="s">
        <v>523</v>
      </c>
      <c r="P38" s="9" t="s">
        <v>529</v>
      </c>
      <c r="Q38" s="334"/>
      <c r="R38" s="334"/>
      <c r="S38" s="334"/>
      <c r="T38" s="334"/>
      <c r="U38" s="334"/>
      <c r="V38" s="34" t="s">
        <v>1478</v>
      </c>
      <c r="W38" s="9" t="s">
        <v>529</v>
      </c>
      <c r="X38" s="334"/>
      <c r="Y38" s="334"/>
      <c r="Z38" s="334"/>
      <c r="AA38" s="334"/>
      <c r="AB38" s="334"/>
      <c r="AC38" s="34" t="s">
        <v>1478</v>
      </c>
      <c r="AD38" s="9" t="s">
        <v>529</v>
      </c>
      <c r="AE38" s="330">
        <f t="shared" si="1"/>
        <v>0</v>
      </c>
      <c r="AF38" s="330"/>
      <c r="AG38" s="330"/>
      <c r="AH38" s="330"/>
      <c r="AI38" s="330"/>
      <c r="AJ38" s="34" t="s">
        <v>1478</v>
      </c>
    </row>
    <row r="39" spans="4:36" ht="15" customHeight="1" x14ac:dyDescent="0.15">
      <c r="L39" s="9" t="s">
        <v>529</v>
      </c>
      <c r="M39" s="50"/>
      <c r="N39" s="9" t="s">
        <v>564</v>
      </c>
      <c r="O39" s="9" t="s">
        <v>523</v>
      </c>
      <c r="P39" s="9" t="s">
        <v>529</v>
      </c>
      <c r="Q39" s="334"/>
      <c r="R39" s="334"/>
      <c r="S39" s="334"/>
      <c r="T39" s="334"/>
      <c r="U39" s="334"/>
      <c r="V39" s="34" t="s">
        <v>1478</v>
      </c>
      <c r="W39" s="9" t="s">
        <v>529</v>
      </c>
      <c r="X39" s="334"/>
      <c r="Y39" s="334"/>
      <c r="Z39" s="334"/>
      <c r="AA39" s="334"/>
      <c r="AB39" s="334"/>
      <c r="AC39" s="34" t="s">
        <v>1478</v>
      </c>
      <c r="AD39" s="9" t="s">
        <v>529</v>
      </c>
      <c r="AE39" s="330">
        <f t="shared" si="1"/>
        <v>0</v>
      </c>
      <c r="AF39" s="330"/>
      <c r="AG39" s="330"/>
      <c r="AH39" s="330"/>
      <c r="AI39" s="330"/>
      <c r="AJ39" s="34" t="s">
        <v>1478</v>
      </c>
    </row>
    <row r="40" spans="4:36" ht="15" customHeight="1" x14ac:dyDescent="0.15">
      <c r="L40" s="9" t="s">
        <v>529</v>
      </c>
      <c r="M40" s="50"/>
      <c r="N40" s="9" t="s">
        <v>564</v>
      </c>
      <c r="O40" s="9" t="s">
        <v>523</v>
      </c>
      <c r="P40" s="9" t="s">
        <v>529</v>
      </c>
      <c r="Q40" s="334"/>
      <c r="R40" s="334"/>
      <c r="S40" s="334"/>
      <c r="T40" s="334"/>
      <c r="U40" s="334"/>
      <c r="V40" s="34" t="s">
        <v>1478</v>
      </c>
      <c r="W40" s="9" t="s">
        <v>529</v>
      </c>
      <c r="X40" s="334"/>
      <c r="Y40" s="334"/>
      <c r="Z40" s="334"/>
      <c r="AA40" s="334"/>
      <c r="AB40" s="334"/>
      <c r="AC40" s="34" t="s">
        <v>1478</v>
      </c>
      <c r="AD40" s="9" t="s">
        <v>529</v>
      </c>
      <c r="AE40" s="330">
        <f t="shared" si="1"/>
        <v>0</v>
      </c>
      <c r="AF40" s="330"/>
      <c r="AG40" s="330"/>
      <c r="AH40" s="330"/>
      <c r="AI40" s="330"/>
      <c r="AJ40" s="34" t="s">
        <v>1478</v>
      </c>
    </row>
    <row r="41" spans="4:36" ht="15" customHeight="1" x14ac:dyDescent="0.15">
      <c r="L41" s="9" t="s">
        <v>529</v>
      </c>
      <c r="M41" s="50"/>
      <c r="N41" s="9" t="s">
        <v>564</v>
      </c>
      <c r="O41" s="9" t="s">
        <v>523</v>
      </c>
      <c r="P41" s="9" t="s">
        <v>529</v>
      </c>
      <c r="Q41" s="334"/>
      <c r="R41" s="334"/>
      <c r="S41" s="334"/>
      <c r="T41" s="334"/>
      <c r="U41" s="334"/>
      <c r="V41" s="34" t="s">
        <v>1478</v>
      </c>
      <c r="W41" s="9" t="s">
        <v>529</v>
      </c>
      <c r="X41" s="334"/>
      <c r="Y41" s="334"/>
      <c r="Z41" s="334"/>
      <c r="AA41" s="334"/>
      <c r="AB41" s="334"/>
      <c r="AC41" s="34" t="s">
        <v>1478</v>
      </c>
      <c r="AD41" s="9" t="s">
        <v>529</v>
      </c>
      <c r="AE41" s="330">
        <f t="shared" si="1"/>
        <v>0</v>
      </c>
      <c r="AF41" s="330"/>
      <c r="AG41" s="330"/>
      <c r="AH41" s="330"/>
      <c r="AI41" s="330"/>
      <c r="AJ41" s="34" t="s">
        <v>1478</v>
      </c>
    </row>
    <row r="42" spans="4:36" ht="15" customHeight="1" x14ac:dyDescent="0.15">
      <c r="L42" s="9" t="s">
        <v>529</v>
      </c>
      <c r="M42" s="50"/>
      <c r="N42" s="9" t="s">
        <v>564</v>
      </c>
      <c r="O42" s="9" t="s">
        <v>523</v>
      </c>
      <c r="P42" s="9" t="s">
        <v>529</v>
      </c>
      <c r="Q42" s="334"/>
      <c r="R42" s="334"/>
      <c r="S42" s="334"/>
      <c r="T42" s="334"/>
      <c r="U42" s="334"/>
      <c r="V42" s="34" t="s">
        <v>1478</v>
      </c>
      <c r="W42" s="9" t="s">
        <v>529</v>
      </c>
      <c r="X42" s="334"/>
      <c r="Y42" s="334"/>
      <c r="Z42" s="334"/>
      <c r="AA42" s="334"/>
      <c r="AB42" s="334"/>
      <c r="AC42" s="34" t="s">
        <v>1478</v>
      </c>
      <c r="AD42" s="9" t="s">
        <v>529</v>
      </c>
      <c r="AE42" s="330">
        <f t="shared" si="1"/>
        <v>0</v>
      </c>
      <c r="AF42" s="330"/>
      <c r="AG42" s="330"/>
      <c r="AH42" s="330"/>
      <c r="AI42" s="330"/>
      <c r="AJ42" s="34" t="s">
        <v>1478</v>
      </c>
    </row>
    <row r="43" spans="4:36" ht="15" customHeight="1" x14ac:dyDescent="0.15">
      <c r="L43" s="9" t="s">
        <v>529</v>
      </c>
      <c r="M43" s="50"/>
      <c r="N43" s="9" t="s">
        <v>564</v>
      </c>
      <c r="O43" s="9" t="s">
        <v>523</v>
      </c>
      <c r="P43" s="9" t="s">
        <v>529</v>
      </c>
      <c r="Q43" s="334"/>
      <c r="R43" s="334"/>
      <c r="S43" s="334"/>
      <c r="T43" s="334"/>
      <c r="U43" s="334"/>
      <c r="V43" s="34" t="s">
        <v>1478</v>
      </c>
      <c r="W43" s="9" t="s">
        <v>529</v>
      </c>
      <c r="X43" s="334"/>
      <c r="Y43" s="334"/>
      <c r="Z43" s="334"/>
      <c r="AA43" s="334"/>
      <c r="AB43" s="334"/>
      <c r="AC43" s="34" t="s">
        <v>1478</v>
      </c>
      <c r="AD43" s="9" t="s">
        <v>529</v>
      </c>
      <c r="AE43" s="330">
        <f t="shared" si="1"/>
        <v>0</v>
      </c>
      <c r="AF43" s="330"/>
      <c r="AG43" s="330"/>
      <c r="AH43" s="330"/>
      <c r="AI43" s="330"/>
      <c r="AJ43" s="34" t="s">
        <v>1478</v>
      </c>
    </row>
    <row r="44" spans="4:36" ht="15" customHeight="1" x14ac:dyDescent="0.15">
      <c r="L44" s="9" t="s">
        <v>529</v>
      </c>
      <c r="M44" s="50"/>
      <c r="N44" s="9" t="s">
        <v>564</v>
      </c>
      <c r="O44" s="9" t="s">
        <v>523</v>
      </c>
      <c r="P44" s="9" t="s">
        <v>529</v>
      </c>
      <c r="Q44" s="334"/>
      <c r="R44" s="334"/>
      <c r="S44" s="334"/>
      <c r="T44" s="334"/>
      <c r="U44" s="334"/>
      <c r="V44" s="34" t="s">
        <v>1478</v>
      </c>
      <c r="W44" s="9" t="s">
        <v>529</v>
      </c>
      <c r="X44" s="334"/>
      <c r="Y44" s="334"/>
      <c r="Z44" s="334"/>
      <c r="AA44" s="334"/>
      <c r="AB44" s="334"/>
      <c r="AC44" s="34" t="s">
        <v>1478</v>
      </c>
      <c r="AD44" s="9" t="s">
        <v>529</v>
      </c>
      <c r="AE44" s="330">
        <f t="shared" si="1"/>
        <v>0</v>
      </c>
      <c r="AF44" s="330"/>
      <c r="AG44" s="330"/>
      <c r="AH44" s="330"/>
      <c r="AI44" s="330"/>
      <c r="AJ44" s="34" t="s">
        <v>1478</v>
      </c>
    </row>
    <row r="45" spans="4:36" ht="15" customHeight="1" x14ac:dyDescent="0.15">
      <c r="L45" s="9" t="s">
        <v>529</v>
      </c>
      <c r="M45" s="50"/>
      <c r="N45" s="9" t="s">
        <v>564</v>
      </c>
      <c r="O45" s="9" t="s">
        <v>523</v>
      </c>
      <c r="P45" s="9" t="s">
        <v>529</v>
      </c>
      <c r="Q45" s="334"/>
      <c r="R45" s="334"/>
      <c r="S45" s="334"/>
      <c r="T45" s="334"/>
      <c r="U45" s="334"/>
      <c r="V45" s="34" t="s">
        <v>1478</v>
      </c>
      <c r="W45" s="9" t="s">
        <v>529</v>
      </c>
      <c r="X45" s="334"/>
      <c r="Y45" s="334"/>
      <c r="Z45" s="334"/>
      <c r="AA45" s="334"/>
      <c r="AB45" s="334"/>
      <c r="AC45" s="34" t="s">
        <v>1478</v>
      </c>
      <c r="AD45" s="9" t="s">
        <v>529</v>
      </c>
      <c r="AE45" s="330">
        <f t="shared" si="1"/>
        <v>0</v>
      </c>
      <c r="AF45" s="330"/>
      <c r="AG45" s="330"/>
      <c r="AH45" s="330"/>
      <c r="AI45" s="330"/>
      <c r="AJ45" s="34" t="s">
        <v>1478</v>
      </c>
    </row>
    <row r="46" spans="4:36" ht="15" customHeight="1" x14ac:dyDescent="0.15">
      <c r="L46" s="9" t="s">
        <v>529</v>
      </c>
      <c r="M46" s="50"/>
      <c r="N46" s="9" t="s">
        <v>564</v>
      </c>
      <c r="O46" s="9" t="s">
        <v>523</v>
      </c>
      <c r="P46" s="9" t="s">
        <v>529</v>
      </c>
      <c r="Q46" s="334"/>
      <c r="R46" s="334"/>
      <c r="S46" s="334"/>
      <c r="T46" s="334"/>
      <c r="U46" s="334"/>
      <c r="V46" s="34" t="s">
        <v>1478</v>
      </c>
      <c r="W46" s="9" t="s">
        <v>529</v>
      </c>
      <c r="X46" s="334"/>
      <c r="Y46" s="334"/>
      <c r="Z46" s="334"/>
      <c r="AA46" s="334"/>
      <c r="AB46" s="334"/>
      <c r="AC46" s="34" t="s">
        <v>1478</v>
      </c>
      <c r="AD46" s="9" t="s">
        <v>529</v>
      </c>
      <c r="AE46" s="330">
        <f t="shared" si="1"/>
        <v>0</v>
      </c>
      <c r="AF46" s="330"/>
      <c r="AG46" s="330"/>
      <c r="AH46" s="330"/>
      <c r="AI46" s="330"/>
      <c r="AJ46" s="34" t="s">
        <v>1478</v>
      </c>
    </row>
    <row r="47" spans="4:36" ht="15" customHeight="1" x14ac:dyDescent="0.15">
      <c r="L47" s="9" t="s">
        <v>529</v>
      </c>
      <c r="M47" s="50"/>
      <c r="N47" s="9" t="s">
        <v>564</v>
      </c>
      <c r="O47" s="9" t="s">
        <v>523</v>
      </c>
      <c r="P47" s="9" t="s">
        <v>529</v>
      </c>
      <c r="Q47" s="334"/>
      <c r="R47" s="334"/>
      <c r="S47" s="334"/>
      <c r="T47" s="334"/>
      <c r="U47" s="334"/>
      <c r="V47" s="34" t="s">
        <v>1478</v>
      </c>
      <c r="W47" s="9" t="s">
        <v>529</v>
      </c>
      <c r="X47" s="334"/>
      <c r="Y47" s="334"/>
      <c r="Z47" s="334"/>
      <c r="AA47" s="334"/>
      <c r="AB47" s="334"/>
      <c r="AC47" s="34" t="s">
        <v>1478</v>
      </c>
      <c r="AD47" s="9" t="s">
        <v>529</v>
      </c>
      <c r="AE47" s="330">
        <f t="shared" si="1"/>
        <v>0</v>
      </c>
      <c r="AF47" s="330"/>
      <c r="AG47" s="330"/>
      <c r="AH47" s="330"/>
      <c r="AI47" s="330"/>
      <c r="AJ47" s="34" t="s">
        <v>1478</v>
      </c>
    </row>
    <row r="48" spans="4:36" ht="15" customHeight="1" x14ac:dyDescent="0.15">
      <c r="L48" s="9" t="s">
        <v>529</v>
      </c>
      <c r="M48" s="50"/>
      <c r="N48" s="9" t="s">
        <v>564</v>
      </c>
      <c r="O48" s="9" t="s">
        <v>523</v>
      </c>
      <c r="P48" s="9" t="s">
        <v>529</v>
      </c>
      <c r="Q48" s="334"/>
      <c r="R48" s="334"/>
      <c r="S48" s="334"/>
      <c r="T48" s="334"/>
      <c r="U48" s="334"/>
      <c r="V48" s="34" t="s">
        <v>1478</v>
      </c>
      <c r="W48" s="9" t="s">
        <v>529</v>
      </c>
      <c r="X48" s="334"/>
      <c r="Y48" s="334"/>
      <c r="Z48" s="334"/>
      <c r="AA48" s="334"/>
      <c r="AB48" s="334"/>
      <c r="AC48" s="34" t="s">
        <v>1478</v>
      </c>
      <c r="AD48" s="9" t="s">
        <v>529</v>
      </c>
      <c r="AE48" s="330">
        <f t="shared" si="1"/>
        <v>0</v>
      </c>
      <c r="AF48" s="330"/>
      <c r="AG48" s="330"/>
      <c r="AH48" s="330"/>
      <c r="AI48" s="330"/>
      <c r="AJ48" s="34" t="s">
        <v>1478</v>
      </c>
    </row>
    <row r="49" spans="4:36" ht="15" customHeight="1" x14ac:dyDescent="0.15">
      <c r="L49" s="9" t="s">
        <v>529</v>
      </c>
      <c r="M49" s="50"/>
      <c r="N49" s="9" t="s">
        <v>564</v>
      </c>
      <c r="O49" s="9" t="s">
        <v>523</v>
      </c>
      <c r="P49" s="9" t="s">
        <v>529</v>
      </c>
      <c r="Q49" s="334"/>
      <c r="R49" s="334"/>
      <c r="S49" s="334"/>
      <c r="T49" s="334"/>
      <c r="U49" s="334"/>
      <c r="V49" s="34" t="s">
        <v>1478</v>
      </c>
      <c r="W49" s="9" t="s">
        <v>529</v>
      </c>
      <c r="X49" s="334"/>
      <c r="Y49" s="334"/>
      <c r="Z49" s="334"/>
      <c r="AA49" s="334"/>
      <c r="AB49" s="334"/>
      <c r="AC49" s="34" t="s">
        <v>1478</v>
      </c>
      <c r="AD49" s="9" t="s">
        <v>529</v>
      </c>
      <c r="AE49" s="330">
        <f t="shared" si="1"/>
        <v>0</v>
      </c>
      <c r="AF49" s="330"/>
      <c r="AG49" s="330"/>
      <c r="AH49" s="330"/>
      <c r="AI49" s="330"/>
      <c r="AJ49" s="34" t="s">
        <v>1478</v>
      </c>
    </row>
    <row r="50" spans="4:36" ht="15" customHeight="1" x14ac:dyDescent="0.15">
      <c r="L50" s="9" t="s">
        <v>529</v>
      </c>
      <c r="M50" s="50"/>
      <c r="N50" s="9" t="s">
        <v>564</v>
      </c>
      <c r="O50" s="9" t="s">
        <v>523</v>
      </c>
      <c r="P50" s="9" t="s">
        <v>529</v>
      </c>
      <c r="Q50" s="334"/>
      <c r="R50" s="334"/>
      <c r="S50" s="334"/>
      <c r="T50" s="334"/>
      <c r="U50" s="334"/>
      <c r="V50" s="34" t="s">
        <v>1478</v>
      </c>
      <c r="W50" s="9" t="s">
        <v>529</v>
      </c>
      <c r="X50" s="334"/>
      <c r="Y50" s="334"/>
      <c r="Z50" s="334"/>
      <c r="AA50" s="334"/>
      <c r="AB50" s="334"/>
      <c r="AC50" s="34" t="s">
        <v>1478</v>
      </c>
      <c r="AD50" s="9" t="s">
        <v>529</v>
      </c>
      <c r="AE50" s="330">
        <f t="shared" si="1"/>
        <v>0</v>
      </c>
      <c r="AF50" s="330"/>
      <c r="AG50" s="330"/>
      <c r="AH50" s="330"/>
      <c r="AI50" s="330"/>
      <c r="AJ50" s="34" t="s">
        <v>1478</v>
      </c>
    </row>
    <row r="51" spans="4:36" ht="15" customHeight="1" x14ac:dyDescent="0.15">
      <c r="L51" s="9" t="s">
        <v>529</v>
      </c>
      <c r="M51" s="50"/>
      <c r="N51" s="9" t="s">
        <v>564</v>
      </c>
      <c r="O51" s="9" t="s">
        <v>523</v>
      </c>
      <c r="P51" s="9" t="s">
        <v>529</v>
      </c>
      <c r="Q51" s="334"/>
      <c r="R51" s="334"/>
      <c r="S51" s="334"/>
      <c r="T51" s="334"/>
      <c r="U51" s="334"/>
      <c r="V51" s="34" t="s">
        <v>1478</v>
      </c>
      <c r="W51" s="9" t="s">
        <v>529</v>
      </c>
      <c r="X51" s="334"/>
      <c r="Y51" s="334"/>
      <c r="Z51" s="334"/>
      <c r="AA51" s="334"/>
      <c r="AB51" s="334"/>
      <c r="AC51" s="34" t="s">
        <v>1478</v>
      </c>
      <c r="AD51" s="9" t="s">
        <v>529</v>
      </c>
      <c r="AE51" s="330">
        <f t="shared" si="1"/>
        <v>0</v>
      </c>
      <c r="AF51" s="330"/>
      <c r="AG51" s="330"/>
      <c r="AH51" s="330"/>
      <c r="AI51" s="330"/>
      <c r="AJ51" s="34" t="s">
        <v>1478</v>
      </c>
    </row>
    <row r="52" spans="4:36" ht="15" customHeight="1" x14ac:dyDescent="0.15">
      <c r="L52" s="9" t="s">
        <v>529</v>
      </c>
      <c r="M52" s="50"/>
      <c r="N52" s="9" t="s">
        <v>564</v>
      </c>
      <c r="O52" s="9" t="s">
        <v>523</v>
      </c>
      <c r="P52" s="9" t="s">
        <v>529</v>
      </c>
      <c r="Q52" s="334"/>
      <c r="R52" s="334"/>
      <c r="S52" s="334"/>
      <c r="T52" s="334"/>
      <c r="U52" s="334"/>
      <c r="V52" s="34" t="s">
        <v>1478</v>
      </c>
      <c r="W52" s="9" t="s">
        <v>529</v>
      </c>
      <c r="X52" s="334"/>
      <c r="Y52" s="334"/>
      <c r="Z52" s="334"/>
      <c r="AA52" s="334"/>
      <c r="AB52" s="334"/>
      <c r="AC52" s="34" t="s">
        <v>1478</v>
      </c>
      <c r="AD52" s="9" t="s">
        <v>529</v>
      </c>
      <c r="AE52" s="330">
        <f t="shared" si="1"/>
        <v>0</v>
      </c>
      <c r="AF52" s="330"/>
      <c r="AG52" s="330"/>
      <c r="AH52" s="330"/>
      <c r="AI52" s="330"/>
      <c r="AJ52" s="34" t="s">
        <v>1478</v>
      </c>
    </row>
    <row r="53" spans="4:36" ht="15" customHeight="1" x14ac:dyDescent="0.15">
      <c r="D53" s="6" t="s">
        <v>128</v>
      </c>
      <c r="E53" s="6" t="s">
        <v>131</v>
      </c>
      <c r="F53" s="6" t="s">
        <v>541</v>
      </c>
      <c r="K53" s="6" t="s">
        <v>567</v>
      </c>
      <c r="P53" s="9" t="s">
        <v>529</v>
      </c>
      <c r="Q53" s="330">
        <f>SUM(Q33:U52)</f>
        <v>0</v>
      </c>
      <c r="R53" s="330"/>
      <c r="S53" s="330"/>
      <c r="T53" s="330"/>
      <c r="U53" s="330"/>
      <c r="V53" s="34" t="s">
        <v>1478</v>
      </c>
      <c r="W53" s="9" t="s">
        <v>529</v>
      </c>
      <c r="X53" s="330">
        <f>SUM(X33:AB52)</f>
        <v>0</v>
      </c>
      <c r="Y53" s="330"/>
      <c r="Z53" s="330"/>
      <c r="AA53" s="330"/>
      <c r="AB53" s="330"/>
      <c r="AC53" s="34" t="s">
        <v>1478</v>
      </c>
      <c r="AD53" s="9" t="s">
        <v>529</v>
      </c>
      <c r="AE53" s="330">
        <f t="shared" si="1"/>
        <v>0</v>
      </c>
      <c r="AF53" s="330"/>
      <c r="AG53" s="330"/>
      <c r="AH53" s="330"/>
      <c r="AI53" s="330"/>
      <c r="AJ53" s="34" t="s">
        <v>1478</v>
      </c>
    </row>
  </sheetData>
  <mergeCells count="134">
    <mergeCell ref="B4:AK4"/>
    <mergeCell ref="Q7:U7"/>
    <mergeCell ref="X7:AB7"/>
    <mergeCell ref="AE7:AI7"/>
    <mergeCell ref="Q6:U6"/>
    <mergeCell ref="X6:AB6"/>
    <mergeCell ref="AE6:AI6"/>
    <mergeCell ref="Q10:U10"/>
    <mergeCell ref="X10:AB10"/>
    <mergeCell ref="AE10:AI10"/>
    <mergeCell ref="Q11:U11"/>
    <mergeCell ref="X11:AB11"/>
    <mergeCell ref="AE11:AI11"/>
    <mergeCell ref="Q8:U8"/>
    <mergeCell ref="X8:AB8"/>
    <mergeCell ref="AE8:AI8"/>
    <mergeCell ref="Q9:U9"/>
    <mergeCell ref="X9:AB9"/>
    <mergeCell ref="AE9:AI9"/>
    <mergeCell ref="Q14:U14"/>
    <mergeCell ref="X14:AB14"/>
    <mergeCell ref="AE14:AI14"/>
    <mergeCell ref="Q15:U15"/>
    <mergeCell ref="X15:AB15"/>
    <mergeCell ref="AE15:AI15"/>
    <mergeCell ref="Q12:U12"/>
    <mergeCell ref="X12:AB12"/>
    <mergeCell ref="AE12:AI12"/>
    <mergeCell ref="Q13:U13"/>
    <mergeCell ref="X13:AB13"/>
    <mergeCell ref="AE13:AI13"/>
    <mergeCell ref="Q18:U18"/>
    <mergeCell ref="X18:AB18"/>
    <mergeCell ref="AE18:AI18"/>
    <mergeCell ref="Q19:U19"/>
    <mergeCell ref="X19:AB19"/>
    <mergeCell ref="AE19:AI19"/>
    <mergeCell ref="Q16:U16"/>
    <mergeCell ref="X16:AB16"/>
    <mergeCell ref="AE16:AI16"/>
    <mergeCell ref="Q17:U17"/>
    <mergeCell ref="X17:AB17"/>
    <mergeCell ref="AE17:AI17"/>
    <mergeCell ref="Q22:U22"/>
    <mergeCell ref="X22:AB22"/>
    <mergeCell ref="AE22:AI22"/>
    <mergeCell ref="Q23:U23"/>
    <mergeCell ref="X23:AB23"/>
    <mergeCell ref="AE23:AI23"/>
    <mergeCell ref="Q20:U20"/>
    <mergeCell ref="X20:AB20"/>
    <mergeCell ref="AE20:AI20"/>
    <mergeCell ref="Q21:U21"/>
    <mergeCell ref="X21:AB21"/>
    <mergeCell ref="AE21:AI21"/>
    <mergeCell ref="Q26:U26"/>
    <mergeCell ref="X26:AB26"/>
    <mergeCell ref="AE26:AI26"/>
    <mergeCell ref="Q24:U24"/>
    <mergeCell ref="X24:AB24"/>
    <mergeCell ref="AE24:AI24"/>
    <mergeCell ref="Q25:U25"/>
    <mergeCell ref="X25:AB25"/>
    <mergeCell ref="AE25:AI25"/>
    <mergeCell ref="B30:AK30"/>
    <mergeCell ref="Q32:U32"/>
    <mergeCell ref="X32:AB32"/>
    <mergeCell ref="AE32:AI32"/>
    <mergeCell ref="Q33:U33"/>
    <mergeCell ref="X33:AB33"/>
    <mergeCell ref="AE33:AI33"/>
    <mergeCell ref="Q27:U27"/>
    <mergeCell ref="X27:AB27"/>
    <mergeCell ref="AE27:AI27"/>
    <mergeCell ref="Q36:U36"/>
    <mergeCell ref="X36:AB36"/>
    <mergeCell ref="AE36:AI36"/>
    <mergeCell ref="Q37:U37"/>
    <mergeCell ref="X37:AB37"/>
    <mergeCell ref="AE37:AI37"/>
    <mergeCell ref="Q34:U34"/>
    <mergeCell ref="X34:AB34"/>
    <mergeCell ref="AE34:AI34"/>
    <mergeCell ref="Q35:U35"/>
    <mergeCell ref="X35:AB35"/>
    <mergeCell ref="AE35:AI35"/>
    <mergeCell ref="Q40:U40"/>
    <mergeCell ref="X40:AB40"/>
    <mergeCell ref="AE40:AI40"/>
    <mergeCell ref="Q41:U41"/>
    <mergeCell ref="X41:AB41"/>
    <mergeCell ref="AE41:AI41"/>
    <mergeCell ref="Q38:U38"/>
    <mergeCell ref="X38:AB38"/>
    <mergeCell ref="AE38:AI38"/>
    <mergeCell ref="Q39:U39"/>
    <mergeCell ref="X39:AB39"/>
    <mergeCell ref="AE39:AI39"/>
    <mergeCell ref="Q44:U44"/>
    <mergeCell ref="X44:AB44"/>
    <mergeCell ref="AE44:AI44"/>
    <mergeCell ref="Q45:U45"/>
    <mergeCell ref="X45:AB45"/>
    <mergeCell ref="AE45:AI45"/>
    <mergeCell ref="Q42:U42"/>
    <mergeCell ref="X42:AB42"/>
    <mergeCell ref="AE42:AI42"/>
    <mergeCell ref="Q43:U43"/>
    <mergeCell ref="X43:AB43"/>
    <mergeCell ref="AE43:AI43"/>
    <mergeCell ref="Q48:U48"/>
    <mergeCell ref="X48:AB48"/>
    <mergeCell ref="AE48:AI48"/>
    <mergeCell ref="Q49:U49"/>
    <mergeCell ref="X49:AB49"/>
    <mergeCell ref="AE49:AI49"/>
    <mergeCell ref="Q46:U46"/>
    <mergeCell ref="X46:AB46"/>
    <mergeCell ref="AE46:AI46"/>
    <mergeCell ref="Q47:U47"/>
    <mergeCell ref="X47:AB47"/>
    <mergeCell ref="AE47:AI47"/>
    <mergeCell ref="Q52:U52"/>
    <mergeCell ref="X52:AB52"/>
    <mergeCell ref="AE52:AI52"/>
    <mergeCell ref="Q53:U53"/>
    <mergeCell ref="X53:AB53"/>
    <mergeCell ref="AE53:AI53"/>
    <mergeCell ref="Q50:U50"/>
    <mergeCell ref="X50:AB50"/>
    <mergeCell ref="AE50:AI50"/>
    <mergeCell ref="Q51:U51"/>
    <mergeCell ref="X51:AB51"/>
    <mergeCell ref="AE51:AI51"/>
  </mergeCells>
  <phoneticPr fontId="2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28" max="37"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79998168889431442"/>
  </sheetPr>
  <dimension ref="A4:BU11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607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6" t="s">
        <v>608</v>
      </c>
    </row>
    <row r="6" spans="2:37" ht="15" customHeight="1" x14ac:dyDescent="0.15">
      <c r="B6" s="30" t="s">
        <v>577</v>
      </c>
      <c r="C6" s="30"/>
      <c r="D6" s="30"/>
      <c r="E6" s="30"/>
      <c r="F6" s="30"/>
      <c r="G6" s="30"/>
      <c r="H6" s="30"/>
      <c r="I6" s="30"/>
      <c r="J6" s="30"/>
      <c r="K6" s="336"/>
      <c r="L6" s="336"/>
      <c r="M6" s="336"/>
      <c r="N6" s="336"/>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609</v>
      </c>
      <c r="C7" s="27"/>
      <c r="D7" s="27"/>
      <c r="E7" s="27"/>
      <c r="F7" s="27"/>
      <c r="G7" s="27"/>
      <c r="H7" s="27"/>
      <c r="I7" s="27"/>
      <c r="J7" s="27"/>
      <c r="K7" s="346"/>
      <c r="L7" s="346"/>
      <c r="M7" s="346"/>
      <c r="N7" s="346"/>
      <c r="O7" s="27"/>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610</v>
      </c>
      <c r="C8" s="27"/>
      <c r="D8" s="27"/>
      <c r="E8" s="27"/>
      <c r="F8" s="27"/>
      <c r="G8" s="27"/>
      <c r="H8" s="27"/>
      <c r="I8" s="27"/>
      <c r="J8" s="27"/>
      <c r="K8" s="346"/>
      <c r="L8" s="346"/>
      <c r="M8" s="346"/>
      <c r="N8" s="346"/>
      <c r="O8" s="27"/>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27" t="s">
        <v>611</v>
      </c>
      <c r="C9" s="27"/>
      <c r="D9" s="27"/>
      <c r="E9" s="27"/>
      <c r="F9" s="27"/>
      <c r="G9" s="27"/>
      <c r="H9" s="27"/>
      <c r="I9" s="27"/>
      <c r="J9" s="27"/>
      <c r="K9" s="332"/>
      <c r="L9" s="332"/>
      <c r="M9" s="332"/>
      <c r="N9" s="332"/>
      <c r="O9" s="93" t="s">
        <v>1492</v>
      </c>
      <c r="P9" s="27"/>
      <c r="Q9" s="27"/>
      <c r="R9" s="27"/>
      <c r="S9" s="27"/>
      <c r="T9" s="27"/>
      <c r="U9" s="27"/>
      <c r="V9" s="27"/>
      <c r="W9" s="27"/>
      <c r="X9" s="27"/>
      <c r="Y9" s="27"/>
      <c r="Z9" s="27"/>
      <c r="AA9" s="27"/>
      <c r="AB9" s="27"/>
      <c r="AC9" s="27"/>
      <c r="AD9" s="27"/>
      <c r="AE9" s="27"/>
      <c r="AF9" s="27"/>
      <c r="AG9" s="27"/>
      <c r="AH9" s="27"/>
      <c r="AI9" s="27"/>
      <c r="AJ9" s="27"/>
      <c r="AK9" s="27"/>
    </row>
    <row r="10" spans="2:37" ht="15" customHeight="1" x14ac:dyDescent="0.15">
      <c r="B10" s="27" t="s">
        <v>612</v>
      </c>
      <c r="C10" s="27"/>
      <c r="D10" s="27"/>
      <c r="E10" s="27"/>
      <c r="F10" s="27"/>
      <c r="G10" s="27"/>
      <c r="H10" s="27"/>
      <c r="I10" s="27"/>
      <c r="J10" s="27"/>
      <c r="K10" s="348"/>
      <c r="L10" s="348"/>
      <c r="M10" s="348"/>
      <c r="N10" s="348"/>
      <c r="O10" s="93" t="s">
        <v>1492</v>
      </c>
      <c r="P10" s="27"/>
      <c r="Q10" s="27"/>
      <c r="R10" s="27"/>
      <c r="S10" s="27"/>
      <c r="T10" s="27"/>
      <c r="U10" s="27"/>
      <c r="V10" s="27"/>
      <c r="W10" s="27"/>
      <c r="X10" s="27"/>
      <c r="Y10" s="27"/>
      <c r="Z10" s="27"/>
      <c r="AA10" s="27"/>
      <c r="AB10" s="27"/>
      <c r="AC10" s="27"/>
      <c r="AD10" s="27"/>
      <c r="AE10" s="27"/>
      <c r="AF10" s="27"/>
      <c r="AG10" s="27"/>
      <c r="AH10" s="27"/>
      <c r="AI10" s="27"/>
      <c r="AJ10" s="27"/>
      <c r="AK10" s="27"/>
    </row>
    <row r="11" spans="2:37" ht="15" customHeight="1" x14ac:dyDescent="0.15">
      <c r="B11" s="6" t="s">
        <v>613</v>
      </c>
    </row>
    <row r="12" spans="2:37" ht="15" customHeight="1" x14ac:dyDescent="0.15">
      <c r="D12" s="6" t="s">
        <v>2162</v>
      </c>
      <c r="E12" s="6" t="s">
        <v>2163</v>
      </c>
      <c r="F12" s="6" t="s">
        <v>2164</v>
      </c>
      <c r="M12" s="316"/>
      <c r="N12" s="316"/>
      <c r="O12" s="316"/>
      <c r="P12" s="316"/>
      <c r="Q12" s="34" t="s">
        <v>1492</v>
      </c>
    </row>
    <row r="13" spans="2:37" ht="15" customHeight="1" x14ac:dyDescent="0.15">
      <c r="B13" s="30"/>
      <c r="C13" s="30"/>
      <c r="D13" s="30" t="s">
        <v>128</v>
      </c>
      <c r="E13" s="30" t="s">
        <v>131</v>
      </c>
      <c r="F13" s="30" t="s">
        <v>2165</v>
      </c>
      <c r="G13" s="30"/>
      <c r="H13" s="30"/>
      <c r="I13" s="30"/>
      <c r="J13" s="30"/>
      <c r="K13" s="30"/>
      <c r="L13" s="30"/>
      <c r="M13" s="30"/>
      <c r="N13" s="30"/>
      <c r="O13" s="30"/>
      <c r="P13" s="30"/>
      <c r="Q13" s="30"/>
      <c r="W13" s="36" t="s">
        <v>171</v>
      </c>
      <c r="X13" s="32" t="s">
        <v>568</v>
      </c>
      <c r="Z13" s="36" t="s">
        <v>171</v>
      </c>
      <c r="AA13" s="32" t="s">
        <v>569</v>
      </c>
      <c r="AB13" s="30"/>
      <c r="AC13" s="30"/>
      <c r="AD13" s="30"/>
      <c r="AE13" s="30"/>
      <c r="AF13" s="30"/>
      <c r="AG13" s="30"/>
      <c r="AH13" s="30"/>
      <c r="AI13" s="30"/>
      <c r="AJ13" s="30"/>
      <c r="AK13" s="30"/>
    </row>
    <row r="14" spans="2:37" ht="15" customHeight="1" x14ac:dyDescent="0.15">
      <c r="B14" s="6" t="s">
        <v>624</v>
      </c>
      <c r="I14" s="9" t="s">
        <v>145</v>
      </c>
      <c r="J14" s="315" t="s">
        <v>625</v>
      </c>
      <c r="K14" s="315"/>
      <c r="L14" s="315"/>
      <c r="M14" s="315"/>
      <c r="N14" s="9" t="s">
        <v>146</v>
      </c>
      <c r="O14" s="9" t="s">
        <v>145</v>
      </c>
      <c r="P14" s="315" t="s">
        <v>626</v>
      </c>
      <c r="Q14" s="315"/>
      <c r="R14" s="315"/>
      <c r="S14" s="315"/>
      <c r="T14" s="315"/>
      <c r="U14" s="315"/>
      <c r="V14" s="315"/>
      <c r="W14" s="315"/>
      <c r="X14" s="315"/>
      <c r="Y14" s="315"/>
      <c r="Z14" s="315"/>
      <c r="AA14" s="315"/>
      <c r="AB14" s="315"/>
      <c r="AC14" s="315"/>
      <c r="AD14" s="9" t="s">
        <v>146</v>
      </c>
      <c r="AE14" s="9" t="s">
        <v>145</v>
      </c>
      <c r="AF14" s="315" t="s">
        <v>627</v>
      </c>
      <c r="AG14" s="315"/>
      <c r="AH14" s="315"/>
      <c r="AI14" s="315"/>
      <c r="AJ14" s="315"/>
      <c r="AK14" s="9" t="s">
        <v>146</v>
      </c>
    </row>
    <row r="15" spans="2:37" ht="15" customHeight="1" x14ac:dyDescent="0.15">
      <c r="D15" s="6" t="s">
        <v>128</v>
      </c>
      <c r="E15" s="6" t="s">
        <v>129</v>
      </c>
      <c r="F15" s="6" t="s">
        <v>130</v>
      </c>
      <c r="I15" s="9" t="s">
        <v>145</v>
      </c>
      <c r="J15" s="340" t="str">
        <f>IF(P15="","",VLOOKUP(P15,LIST!$B$237:'LIST'!$C$380,2,0))</f>
        <v/>
      </c>
      <c r="K15" s="340"/>
      <c r="L15" s="340"/>
      <c r="M15" s="340"/>
      <c r="N15" s="9" t="s">
        <v>146</v>
      </c>
      <c r="O15" s="9" t="s">
        <v>145</v>
      </c>
      <c r="P15" s="345"/>
      <c r="Q15" s="345"/>
      <c r="R15" s="345"/>
      <c r="S15" s="345"/>
      <c r="T15" s="345"/>
      <c r="U15" s="345"/>
      <c r="V15" s="345"/>
      <c r="W15" s="345"/>
      <c r="X15" s="345"/>
      <c r="Y15" s="345"/>
      <c r="Z15" s="345"/>
      <c r="AA15" s="345"/>
      <c r="AB15" s="345"/>
      <c r="AC15" s="345"/>
      <c r="AD15" s="9" t="s">
        <v>146</v>
      </c>
      <c r="AE15" s="9" t="s">
        <v>529</v>
      </c>
      <c r="AF15" s="334"/>
      <c r="AG15" s="334"/>
      <c r="AH15" s="334"/>
      <c r="AI15" s="334"/>
      <c r="AJ15" s="334"/>
      <c r="AK15" s="34" t="s">
        <v>1478</v>
      </c>
    </row>
    <row r="16" spans="2:37" ht="15" customHeight="1" x14ac:dyDescent="0.15">
      <c r="D16" s="6" t="s">
        <v>128</v>
      </c>
      <c r="E16" s="6" t="s">
        <v>131</v>
      </c>
      <c r="F16" s="6" t="s">
        <v>130</v>
      </c>
      <c r="I16" s="9" t="s">
        <v>145</v>
      </c>
      <c r="J16" s="340" t="str">
        <f>IF(P16="","",VLOOKUP(P16,LIST!$B$237:'LIST'!$C$380,2,0))</f>
        <v/>
      </c>
      <c r="K16" s="340"/>
      <c r="L16" s="340"/>
      <c r="M16" s="340"/>
      <c r="N16" s="9" t="s">
        <v>146</v>
      </c>
      <c r="O16" s="9" t="s">
        <v>145</v>
      </c>
      <c r="P16" s="291"/>
      <c r="Q16" s="291"/>
      <c r="R16" s="291"/>
      <c r="S16" s="291"/>
      <c r="T16" s="291"/>
      <c r="U16" s="291"/>
      <c r="V16" s="291"/>
      <c r="W16" s="291"/>
      <c r="X16" s="291"/>
      <c r="Y16" s="291"/>
      <c r="Z16" s="291"/>
      <c r="AA16" s="291"/>
      <c r="AB16" s="291"/>
      <c r="AC16" s="291"/>
      <c r="AD16" s="9" t="s">
        <v>146</v>
      </c>
      <c r="AE16" s="9" t="s">
        <v>529</v>
      </c>
      <c r="AF16" s="334"/>
      <c r="AG16" s="334"/>
      <c r="AH16" s="334"/>
      <c r="AI16" s="334"/>
      <c r="AJ16" s="334"/>
      <c r="AK16" s="34" t="s">
        <v>1478</v>
      </c>
    </row>
    <row r="17" spans="2:37" ht="15" customHeight="1" x14ac:dyDescent="0.15">
      <c r="D17" s="6" t="s">
        <v>128</v>
      </c>
      <c r="E17" s="6" t="s">
        <v>132</v>
      </c>
      <c r="F17" s="6" t="s">
        <v>130</v>
      </c>
      <c r="I17" s="9" t="s">
        <v>145</v>
      </c>
      <c r="J17" s="340" t="str">
        <f>IF(P17="","",VLOOKUP(P17,LIST!$B$237:'LIST'!$C$380,2,0))</f>
        <v/>
      </c>
      <c r="K17" s="340"/>
      <c r="L17" s="340"/>
      <c r="M17" s="340"/>
      <c r="N17" s="9" t="s">
        <v>146</v>
      </c>
      <c r="O17" s="9" t="s">
        <v>145</v>
      </c>
      <c r="P17" s="291"/>
      <c r="Q17" s="291"/>
      <c r="R17" s="291"/>
      <c r="S17" s="291"/>
      <c r="T17" s="291"/>
      <c r="U17" s="291"/>
      <c r="V17" s="291"/>
      <c r="W17" s="291"/>
      <c r="X17" s="291"/>
      <c r="Y17" s="291"/>
      <c r="Z17" s="291"/>
      <c r="AA17" s="291"/>
      <c r="AB17" s="291"/>
      <c r="AC17" s="291"/>
      <c r="AD17" s="9" t="s">
        <v>146</v>
      </c>
      <c r="AE17" s="9" t="s">
        <v>529</v>
      </c>
      <c r="AF17" s="334"/>
      <c r="AG17" s="334"/>
      <c r="AH17" s="334"/>
      <c r="AI17" s="334"/>
      <c r="AJ17" s="334"/>
      <c r="AK17" s="34" t="s">
        <v>1478</v>
      </c>
    </row>
    <row r="18" spans="2:37" ht="15" customHeight="1" x14ac:dyDescent="0.15">
      <c r="D18" s="6" t="s">
        <v>128</v>
      </c>
      <c r="E18" s="6" t="s">
        <v>137</v>
      </c>
      <c r="F18" s="6" t="s">
        <v>130</v>
      </c>
      <c r="I18" s="9" t="s">
        <v>145</v>
      </c>
      <c r="J18" s="340" t="str">
        <f>IF(P18="","",VLOOKUP(P18,LIST!$B$237:'LIST'!$C$380,2,0))</f>
        <v/>
      </c>
      <c r="K18" s="340"/>
      <c r="L18" s="340"/>
      <c r="M18" s="340"/>
      <c r="N18" s="9" t="s">
        <v>146</v>
      </c>
      <c r="O18" s="9" t="s">
        <v>145</v>
      </c>
      <c r="P18" s="291"/>
      <c r="Q18" s="291"/>
      <c r="R18" s="291"/>
      <c r="S18" s="291"/>
      <c r="T18" s="291"/>
      <c r="U18" s="291"/>
      <c r="V18" s="291"/>
      <c r="W18" s="291"/>
      <c r="X18" s="291"/>
      <c r="Y18" s="291"/>
      <c r="Z18" s="291"/>
      <c r="AA18" s="291"/>
      <c r="AB18" s="291"/>
      <c r="AC18" s="291"/>
      <c r="AD18" s="9" t="s">
        <v>146</v>
      </c>
      <c r="AE18" s="9" t="s">
        <v>529</v>
      </c>
      <c r="AF18" s="334"/>
      <c r="AG18" s="334"/>
      <c r="AH18" s="334"/>
      <c r="AI18" s="334"/>
      <c r="AJ18" s="334"/>
      <c r="AK18" s="34" t="s">
        <v>1478</v>
      </c>
    </row>
    <row r="19" spans="2:37" ht="15" customHeight="1" x14ac:dyDescent="0.15">
      <c r="D19" s="6" t="s">
        <v>128</v>
      </c>
      <c r="E19" s="6" t="s">
        <v>133</v>
      </c>
      <c r="F19" s="6" t="s">
        <v>130</v>
      </c>
      <c r="I19" s="9" t="s">
        <v>145</v>
      </c>
      <c r="J19" s="340" t="str">
        <f>IF(P19="","",VLOOKUP(P19,LIST!$B$237:'LIST'!$C$380,2,0))</f>
        <v/>
      </c>
      <c r="K19" s="340"/>
      <c r="L19" s="340"/>
      <c r="M19" s="340"/>
      <c r="N19" s="9" t="s">
        <v>146</v>
      </c>
      <c r="O19" s="9" t="s">
        <v>145</v>
      </c>
      <c r="P19" s="291"/>
      <c r="Q19" s="291"/>
      <c r="R19" s="291"/>
      <c r="S19" s="291"/>
      <c r="T19" s="291"/>
      <c r="U19" s="291"/>
      <c r="V19" s="291"/>
      <c r="W19" s="291"/>
      <c r="X19" s="291"/>
      <c r="Y19" s="291"/>
      <c r="Z19" s="291"/>
      <c r="AA19" s="291"/>
      <c r="AB19" s="291"/>
      <c r="AC19" s="291"/>
      <c r="AD19" s="9" t="s">
        <v>146</v>
      </c>
      <c r="AE19" s="9" t="s">
        <v>529</v>
      </c>
      <c r="AF19" s="334"/>
      <c r="AG19" s="334"/>
      <c r="AH19" s="334"/>
      <c r="AI19" s="334"/>
      <c r="AJ19" s="334"/>
      <c r="AK19" s="34" t="s">
        <v>1478</v>
      </c>
    </row>
    <row r="20" spans="2:37" ht="15" customHeight="1" x14ac:dyDescent="0.15">
      <c r="B20" s="30"/>
      <c r="C20" s="30"/>
      <c r="D20" s="30" t="s">
        <v>128</v>
      </c>
      <c r="E20" s="30" t="s">
        <v>525</v>
      </c>
      <c r="F20" s="30" t="s">
        <v>130</v>
      </c>
      <c r="G20" s="30"/>
      <c r="H20" s="30"/>
      <c r="I20" s="32" t="s">
        <v>145</v>
      </c>
      <c r="J20" s="340" t="str">
        <f>IF(P20="","",VLOOKUP(P20,LIST!$B$237:'LIST'!$C$380,2,0))</f>
        <v/>
      </c>
      <c r="K20" s="340"/>
      <c r="L20" s="340"/>
      <c r="M20" s="340"/>
      <c r="N20" s="32" t="s">
        <v>146</v>
      </c>
      <c r="O20" s="32" t="s">
        <v>145</v>
      </c>
      <c r="P20" s="291"/>
      <c r="Q20" s="291"/>
      <c r="R20" s="291"/>
      <c r="S20" s="291"/>
      <c r="T20" s="291"/>
      <c r="U20" s="291"/>
      <c r="V20" s="291"/>
      <c r="W20" s="291"/>
      <c r="X20" s="291"/>
      <c r="Y20" s="291"/>
      <c r="Z20" s="291"/>
      <c r="AA20" s="291"/>
      <c r="AB20" s="291"/>
      <c r="AC20" s="291"/>
      <c r="AD20" s="32" t="s">
        <v>146</v>
      </c>
      <c r="AE20" s="32" t="s">
        <v>529</v>
      </c>
      <c r="AF20" s="344"/>
      <c r="AG20" s="344"/>
      <c r="AH20" s="344"/>
      <c r="AI20" s="344"/>
      <c r="AJ20" s="344"/>
      <c r="AK20" s="34" t="s">
        <v>1478</v>
      </c>
    </row>
    <row r="21" spans="2:37" ht="15" customHeight="1" x14ac:dyDescent="0.15">
      <c r="B21" s="6" t="s">
        <v>628</v>
      </c>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row>
    <row r="22" spans="2:37" ht="15" customHeight="1" x14ac:dyDescent="0.15">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row>
    <row r="23" spans="2:37" ht="15" customHeight="1" x14ac:dyDescent="0.15">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row>
    <row r="24" spans="2:37" ht="15" customHeight="1" x14ac:dyDescent="0.15">
      <c r="B24" s="30"/>
      <c r="C24" s="30"/>
      <c r="D24" s="30"/>
      <c r="E24" s="30"/>
      <c r="F24" s="30"/>
      <c r="G24" s="30"/>
      <c r="H24" s="30"/>
      <c r="I24" s="30"/>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row>
    <row r="25" spans="2:37" ht="15" customHeight="1" x14ac:dyDescent="0.15">
      <c r="B25" s="6" t="s">
        <v>629</v>
      </c>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row>
    <row r="26" spans="2:37" ht="15" customHeight="1" x14ac:dyDescent="0.15">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row>
    <row r="27" spans="2:37" ht="15" customHeight="1" x14ac:dyDescent="0.15">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row>
    <row r="28" spans="2:37" ht="15" customHeight="1" x14ac:dyDescent="0.15">
      <c r="B28" s="30"/>
      <c r="C28" s="30"/>
      <c r="D28" s="30"/>
      <c r="E28" s="30"/>
      <c r="F28" s="30"/>
      <c r="G28" s="30"/>
      <c r="H28" s="30"/>
      <c r="I28" s="30"/>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row>
    <row r="37" spans="2:37" ht="15" customHeight="1" x14ac:dyDescent="0.15">
      <c r="B37" s="6" t="s">
        <v>608</v>
      </c>
    </row>
    <row r="38" spans="2:37" ht="15" customHeight="1" x14ac:dyDescent="0.15">
      <c r="B38" s="30" t="s">
        <v>577</v>
      </c>
      <c r="C38" s="30"/>
      <c r="D38" s="30"/>
      <c r="E38" s="30"/>
      <c r="F38" s="30"/>
      <c r="G38" s="30"/>
      <c r="H38" s="30"/>
      <c r="I38" s="30"/>
      <c r="J38" s="30"/>
      <c r="K38" s="336"/>
      <c r="L38" s="336"/>
      <c r="M38" s="336"/>
      <c r="N38" s="336"/>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2:37" ht="15" customHeight="1" x14ac:dyDescent="0.15">
      <c r="B39" s="27" t="s">
        <v>609</v>
      </c>
      <c r="C39" s="27"/>
      <c r="D39" s="27"/>
      <c r="E39" s="27"/>
      <c r="F39" s="27"/>
      <c r="G39" s="27"/>
      <c r="H39" s="27"/>
      <c r="I39" s="27"/>
      <c r="J39" s="27"/>
      <c r="K39" s="346"/>
      <c r="L39" s="346"/>
      <c r="M39" s="346"/>
      <c r="N39" s="346"/>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610</v>
      </c>
      <c r="C40" s="27"/>
      <c r="D40" s="27"/>
      <c r="E40" s="27"/>
      <c r="F40" s="27"/>
      <c r="G40" s="27"/>
      <c r="H40" s="27"/>
      <c r="I40" s="27"/>
      <c r="J40" s="27"/>
      <c r="K40" s="346"/>
      <c r="L40" s="346"/>
      <c r="M40" s="346"/>
      <c r="N40" s="346"/>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27" t="s">
        <v>611</v>
      </c>
      <c r="C41" s="27"/>
      <c r="D41" s="27"/>
      <c r="E41" s="27"/>
      <c r="F41" s="27"/>
      <c r="G41" s="27"/>
      <c r="H41" s="27"/>
      <c r="I41" s="27"/>
      <c r="J41" s="27"/>
      <c r="K41" s="332"/>
      <c r="L41" s="332"/>
      <c r="M41" s="332"/>
      <c r="N41" s="332"/>
      <c r="O41" s="93" t="s">
        <v>1492</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27" t="s">
        <v>612</v>
      </c>
      <c r="C42" s="27"/>
      <c r="D42" s="27"/>
      <c r="E42" s="27"/>
      <c r="F42" s="27"/>
      <c r="G42" s="27"/>
      <c r="H42" s="27"/>
      <c r="I42" s="27"/>
      <c r="J42" s="27"/>
      <c r="K42" s="348"/>
      <c r="L42" s="348"/>
      <c r="M42" s="348"/>
      <c r="N42" s="348"/>
      <c r="O42" s="93" t="s">
        <v>1492</v>
      </c>
      <c r="P42" s="27"/>
      <c r="Q42" s="27"/>
      <c r="R42" s="27"/>
      <c r="S42" s="27"/>
      <c r="T42" s="27"/>
      <c r="U42" s="27"/>
      <c r="V42" s="27"/>
      <c r="W42" s="27"/>
      <c r="X42" s="27"/>
      <c r="Y42" s="27"/>
      <c r="Z42" s="27"/>
      <c r="AA42" s="27"/>
      <c r="AB42" s="27"/>
      <c r="AC42" s="27"/>
      <c r="AD42" s="27"/>
      <c r="AE42" s="27"/>
      <c r="AF42" s="27"/>
      <c r="AG42" s="27"/>
      <c r="AH42" s="27"/>
      <c r="AI42" s="27"/>
      <c r="AJ42" s="27"/>
      <c r="AK42" s="27"/>
    </row>
    <row r="43" spans="2:37" ht="15" customHeight="1" x14ac:dyDescent="0.15">
      <c r="B43" s="6" t="s">
        <v>613</v>
      </c>
    </row>
    <row r="44" spans="2:37" ht="15" customHeight="1" x14ac:dyDescent="0.15">
      <c r="D44" s="6" t="s">
        <v>2162</v>
      </c>
      <c r="E44" s="6" t="s">
        <v>2163</v>
      </c>
      <c r="F44" s="6" t="s">
        <v>2164</v>
      </c>
      <c r="M44" s="316"/>
      <c r="N44" s="316"/>
      <c r="O44" s="316"/>
      <c r="P44" s="316"/>
      <c r="Q44" s="34" t="s">
        <v>1492</v>
      </c>
    </row>
    <row r="45" spans="2:37" ht="15" customHeight="1" x14ac:dyDescent="0.15">
      <c r="B45" s="30"/>
      <c r="C45" s="30"/>
      <c r="D45" s="30" t="s">
        <v>128</v>
      </c>
      <c r="E45" s="30" t="s">
        <v>131</v>
      </c>
      <c r="F45" s="30" t="s">
        <v>2165</v>
      </c>
      <c r="G45" s="30"/>
      <c r="H45" s="30"/>
      <c r="I45" s="30"/>
      <c r="J45" s="30"/>
      <c r="K45" s="30"/>
      <c r="L45" s="30"/>
      <c r="M45" s="30"/>
      <c r="N45" s="30"/>
      <c r="O45" s="30"/>
      <c r="P45" s="30"/>
      <c r="Q45" s="30"/>
      <c r="W45" s="36" t="s">
        <v>171</v>
      </c>
      <c r="X45" s="32" t="s">
        <v>568</v>
      </c>
      <c r="Z45" s="36" t="s">
        <v>171</v>
      </c>
      <c r="AA45" s="32" t="s">
        <v>569</v>
      </c>
      <c r="AB45" s="30"/>
      <c r="AC45" s="30"/>
      <c r="AD45" s="30"/>
      <c r="AE45" s="30"/>
      <c r="AF45" s="30"/>
      <c r="AG45" s="30"/>
      <c r="AH45" s="30"/>
      <c r="AI45" s="30"/>
      <c r="AJ45" s="30"/>
      <c r="AK45" s="30"/>
    </row>
    <row r="46" spans="2:37" ht="15" customHeight="1" x14ac:dyDescent="0.15">
      <c r="B46" s="6" t="s">
        <v>624</v>
      </c>
      <c r="I46" s="9" t="s">
        <v>145</v>
      </c>
      <c r="J46" s="315" t="s">
        <v>625</v>
      </c>
      <c r="K46" s="315"/>
      <c r="L46" s="315"/>
      <c r="M46" s="315"/>
      <c r="N46" s="9" t="s">
        <v>146</v>
      </c>
      <c r="O46" s="9" t="s">
        <v>145</v>
      </c>
      <c r="P46" s="315" t="s">
        <v>626</v>
      </c>
      <c r="Q46" s="315"/>
      <c r="R46" s="315"/>
      <c r="S46" s="315"/>
      <c r="T46" s="315"/>
      <c r="U46" s="315"/>
      <c r="V46" s="315"/>
      <c r="W46" s="315"/>
      <c r="X46" s="315"/>
      <c r="Y46" s="315"/>
      <c r="Z46" s="315"/>
      <c r="AA46" s="315"/>
      <c r="AB46" s="315"/>
      <c r="AC46" s="315"/>
      <c r="AD46" s="9" t="s">
        <v>146</v>
      </c>
      <c r="AE46" s="9" t="s">
        <v>145</v>
      </c>
      <c r="AF46" s="315" t="s">
        <v>627</v>
      </c>
      <c r="AG46" s="315"/>
      <c r="AH46" s="315"/>
      <c r="AI46" s="315"/>
      <c r="AJ46" s="315"/>
      <c r="AK46" s="9" t="s">
        <v>146</v>
      </c>
    </row>
    <row r="47" spans="2:37" ht="15" customHeight="1" x14ac:dyDescent="0.15">
      <c r="D47" s="6" t="s">
        <v>128</v>
      </c>
      <c r="E47" s="6" t="s">
        <v>129</v>
      </c>
      <c r="F47" s="6" t="s">
        <v>130</v>
      </c>
      <c r="I47" s="9" t="s">
        <v>145</v>
      </c>
      <c r="J47" s="340" t="str">
        <f>IF(P47="","",VLOOKUP(P47,LIST!$B$237:'LIST'!$C$380,2,0))</f>
        <v/>
      </c>
      <c r="K47" s="340"/>
      <c r="L47" s="340"/>
      <c r="M47" s="340"/>
      <c r="N47" s="9" t="s">
        <v>146</v>
      </c>
      <c r="O47" s="9" t="s">
        <v>145</v>
      </c>
      <c r="P47" s="345"/>
      <c r="Q47" s="345"/>
      <c r="R47" s="345"/>
      <c r="S47" s="345"/>
      <c r="T47" s="345"/>
      <c r="U47" s="345"/>
      <c r="V47" s="345"/>
      <c r="W47" s="345"/>
      <c r="X47" s="345"/>
      <c r="Y47" s="345"/>
      <c r="Z47" s="345"/>
      <c r="AA47" s="345"/>
      <c r="AB47" s="345"/>
      <c r="AC47" s="345"/>
      <c r="AD47" s="9" t="s">
        <v>146</v>
      </c>
      <c r="AE47" s="9" t="s">
        <v>529</v>
      </c>
      <c r="AF47" s="334"/>
      <c r="AG47" s="334"/>
      <c r="AH47" s="334"/>
      <c r="AI47" s="334"/>
      <c r="AJ47" s="334"/>
      <c r="AK47" s="34" t="s">
        <v>1478</v>
      </c>
    </row>
    <row r="48" spans="2:37" ht="15" customHeight="1" x14ac:dyDescent="0.15">
      <c r="D48" s="6" t="s">
        <v>128</v>
      </c>
      <c r="E48" s="6" t="s">
        <v>131</v>
      </c>
      <c r="F48" s="6" t="s">
        <v>130</v>
      </c>
      <c r="I48" s="9" t="s">
        <v>145</v>
      </c>
      <c r="J48" s="340" t="str">
        <f>IF(P48="","",VLOOKUP(P48,LIST!$B$237:'LIST'!$C$380,2,0))</f>
        <v/>
      </c>
      <c r="K48" s="340"/>
      <c r="L48" s="340"/>
      <c r="M48" s="340"/>
      <c r="N48" s="9" t="s">
        <v>146</v>
      </c>
      <c r="O48" s="9" t="s">
        <v>145</v>
      </c>
      <c r="P48" s="291"/>
      <c r="Q48" s="291"/>
      <c r="R48" s="291"/>
      <c r="S48" s="291"/>
      <c r="T48" s="291"/>
      <c r="U48" s="291"/>
      <c r="V48" s="291"/>
      <c r="W48" s="291"/>
      <c r="X48" s="291"/>
      <c r="Y48" s="291"/>
      <c r="Z48" s="291"/>
      <c r="AA48" s="291"/>
      <c r="AB48" s="291"/>
      <c r="AC48" s="291"/>
      <c r="AD48" s="9" t="s">
        <v>146</v>
      </c>
      <c r="AE48" s="9" t="s">
        <v>529</v>
      </c>
      <c r="AF48" s="334"/>
      <c r="AG48" s="334"/>
      <c r="AH48" s="334"/>
      <c r="AI48" s="334"/>
      <c r="AJ48" s="334"/>
      <c r="AK48" s="34" t="s">
        <v>1478</v>
      </c>
    </row>
    <row r="49" spans="2:37" ht="15" customHeight="1" x14ac:dyDescent="0.15">
      <c r="D49" s="6" t="s">
        <v>128</v>
      </c>
      <c r="E49" s="6" t="s">
        <v>132</v>
      </c>
      <c r="F49" s="6" t="s">
        <v>130</v>
      </c>
      <c r="I49" s="9" t="s">
        <v>145</v>
      </c>
      <c r="J49" s="340" t="str">
        <f>IF(P49="","",VLOOKUP(P49,LIST!$B$237:'LIST'!$C$380,2,0))</f>
        <v/>
      </c>
      <c r="K49" s="340"/>
      <c r="L49" s="340"/>
      <c r="M49" s="340"/>
      <c r="N49" s="9" t="s">
        <v>146</v>
      </c>
      <c r="O49" s="9" t="s">
        <v>145</v>
      </c>
      <c r="P49" s="291"/>
      <c r="Q49" s="291"/>
      <c r="R49" s="291"/>
      <c r="S49" s="291"/>
      <c r="T49" s="291"/>
      <c r="U49" s="291"/>
      <c r="V49" s="291"/>
      <c r="W49" s="291"/>
      <c r="X49" s="291"/>
      <c r="Y49" s="291"/>
      <c r="Z49" s="291"/>
      <c r="AA49" s="291"/>
      <c r="AB49" s="291"/>
      <c r="AC49" s="291"/>
      <c r="AD49" s="9" t="s">
        <v>146</v>
      </c>
      <c r="AE49" s="9" t="s">
        <v>529</v>
      </c>
      <c r="AF49" s="334"/>
      <c r="AG49" s="334"/>
      <c r="AH49" s="334"/>
      <c r="AI49" s="334"/>
      <c r="AJ49" s="334"/>
      <c r="AK49" s="34" t="s">
        <v>1478</v>
      </c>
    </row>
    <row r="50" spans="2:37" ht="15" customHeight="1" x14ac:dyDescent="0.15">
      <c r="D50" s="6" t="s">
        <v>128</v>
      </c>
      <c r="E50" s="6" t="s">
        <v>137</v>
      </c>
      <c r="F50" s="6" t="s">
        <v>130</v>
      </c>
      <c r="I50" s="9" t="s">
        <v>145</v>
      </c>
      <c r="J50" s="340" t="str">
        <f>IF(P50="","",VLOOKUP(P50,LIST!$B$237:'LIST'!$C$380,2,0))</f>
        <v/>
      </c>
      <c r="K50" s="340"/>
      <c r="L50" s="340"/>
      <c r="M50" s="340"/>
      <c r="N50" s="9" t="s">
        <v>146</v>
      </c>
      <c r="O50" s="9" t="s">
        <v>145</v>
      </c>
      <c r="P50" s="291"/>
      <c r="Q50" s="291"/>
      <c r="R50" s="291"/>
      <c r="S50" s="291"/>
      <c r="T50" s="291"/>
      <c r="U50" s="291"/>
      <c r="V50" s="291"/>
      <c r="W50" s="291"/>
      <c r="X50" s="291"/>
      <c r="Y50" s="291"/>
      <c r="Z50" s="291"/>
      <c r="AA50" s="291"/>
      <c r="AB50" s="291"/>
      <c r="AC50" s="291"/>
      <c r="AD50" s="9" t="s">
        <v>146</v>
      </c>
      <c r="AE50" s="9" t="s">
        <v>529</v>
      </c>
      <c r="AF50" s="334"/>
      <c r="AG50" s="334"/>
      <c r="AH50" s="334"/>
      <c r="AI50" s="334"/>
      <c r="AJ50" s="334"/>
      <c r="AK50" s="34" t="s">
        <v>1478</v>
      </c>
    </row>
    <row r="51" spans="2:37" ht="15" customHeight="1" x14ac:dyDescent="0.15">
      <c r="D51" s="6" t="s">
        <v>128</v>
      </c>
      <c r="E51" s="6" t="s">
        <v>133</v>
      </c>
      <c r="F51" s="6" t="s">
        <v>130</v>
      </c>
      <c r="I51" s="9" t="s">
        <v>145</v>
      </c>
      <c r="J51" s="340" t="str">
        <f>IF(P51="","",VLOOKUP(P51,LIST!$B$237:'LIST'!$C$380,2,0))</f>
        <v/>
      </c>
      <c r="K51" s="340"/>
      <c r="L51" s="340"/>
      <c r="M51" s="340"/>
      <c r="N51" s="9" t="s">
        <v>146</v>
      </c>
      <c r="O51" s="9" t="s">
        <v>145</v>
      </c>
      <c r="P51" s="291"/>
      <c r="Q51" s="291"/>
      <c r="R51" s="291"/>
      <c r="S51" s="291"/>
      <c r="T51" s="291"/>
      <c r="U51" s="291"/>
      <c r="V51" s="291"/>
      <c r="W51" s="291"/>
      <c r="X51" s="291"/>
      <c r="Y51" s="291"/>
      <c r="Z51" s="291"/>
      <c r="AA51" s="291"/>
      <c r="AB51" s="291"/>
      <c r="AC51" s="291"/>
      <c r="AD51" s="9" t="s">
        <v>146</v>
      </c>
      <c r="AE51" s="9" t="s">
        <v>529</v>
      </c>
      <c r="AF51" s="334"/>
      <c r="AG51" s="334"/>
      <c r="AH51" s="334"/>
      <c r="AI51" s="334"/>
      <c r="AJ51" s="334"/>
      <c r="AK51" s="34" t="s">
        <v>1478</v>
      </c>
    </row>
    <row r="52" spans="2:37" ht="15" customHeight="1" x14ac:dyDescent="0.15">
      <c r="B52" s="30"/>
      <c r="C52" s="30"/>
      <c r="D52" s="30" t="s">
        <v>128</v>
      </c>
      <c r="E52" s="30" t="s">
        <v>525</v>
      </c>
      <c r="F52" s="30" t="s">
        <v>130</v>
      </c>
      <c r="G52" s="30"/>
      <c r="H52" s="30"/>
      <c r="I52" s="32" t="s">
        <v>145</v>
      </c>
      <c r="J52" s="340" t="str">
        <f>IF(P52="","",VLOOKUP(P52,LIST!$B$237:'LIST'!$C$380,2,0))</f>
        <v/>
      </c>
      <c r="K52" s="340"/>
      <c r="L52" s="340"/>
      <c r="M52" s="340"/>
      <c r="N52" s="32" t="s">
        <v>146</v>
      </c>
      <c r="O52" s="32" t="s">
        <v>145</v>
      </c>
      <c r="P52" s="291"/>
      <c r="Q52" s="291"/>
      <c r="R52" s="291"/>
      <c r="S52" s="291"/>
      <c r="T52" s="291"/>
      <c r="U52" s="291"/>
      <c r="V52" s="291"/>
      <c r="W52" s="291"/>
      <c r="X52" s="291"/>
      <c r="Y52" s="291"/>
      <c r="Z52" s="291"/>
      <c r="AA52" s="291"/>
      <c r="AB52" s="291"/>
      <c r="AC52" s="291"/>
      <c r="AD52" s="32" t="s">
        <v>146</v>
      </c>
      <c r="AE52" s="32" t="s">
        <v>529</v>
      </c>
      <c r="AF52" s="344"/>
      <c r="AG52" s="344"/>
      <c r="AH52" s="344"/>
      <c r="AI52" s="344"/>
      <c r="AJ52" s="344"/>
      <c r="AK52" s="34" t="s">
        <v>1478</v>
      </c>
    </row>
    <row r="53" spans="2:37" ht="15" customHeight="1" x14ac:dyDescent="0.15">
      <c r="B53" s="6" t="s">
        <v>628</v>
      </c>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row>
    <row r="54" spans="2:37" ht="15" customHeight="1" x14ac:dyDescent="0.15">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row>
    <row r="55" spans="2:37" ht="15" customHeight="1" x14ac:dyDescent="0.15">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row>
    <row r="56" spans="2:37" ht="15" customHeight="1" x14ac:dyDescent="0.15">
      <c r="B56" s="30"/>
      <c r="C56" s="30"/>
      <c r="D56" s="30"/>
      <c r="E56" s="30"/>
      <c r="F56" s="30"/>
      <c r="G56" s="30"/>
      <c r="H56" s="30"/>
      <c r="I56" s="30"/>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row>
    <row r="57" spans="2:37" ht="15" customHeight="1" x14ac:dyDescent="0.15">
      <c r="B57" s="6" t="s">
        <v>629</v>
      </c>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row>
    <row r="58" spans="2:37" ht="15" customHeight="1" x14ac:dyDescent="0.15">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row>
    <row r="59" spans="2:37" ht="15" customHeight="1" x14ac:dyDescent="0.15">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row>
    <row r="60" spans="2:37" ht="15" customHeight="1" x14ac:dyDescent="0.15">
      <c r="B60" s="30"/>
      <c r="C60" s="30"/>
      <c r="D60" s="30"/>
      <c r="E60" s="30"/>
      <c r="F60" s="30"/>
      <c r="G60" s="30"/>
      <c r="H60" s="30"/>
      <c r="I60" s="30"/>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row>
    <row r="63" spans="2:37" ht="15" customHeight="1" x14ac:dyDescent="0.15">
      <c r="B63" s="289" t="s">
        <v>607</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row>
    <row r="64" spans="2:37" ht="15" customHeight="1" x14ac:dyDescent="0.15">
      <c r="B64" s="6" t="s">
        <v>608</v>
      </c>
    </row>
    <row r="65" spans="2:37" ht="15" customHeight="1" x14ac:dyDescent="0.15">
      <c r="B65" s="30" t="s">
        <v>577</v>
      </c>
      <c r="C65" s="30"/>
      <c r="D65" s="30"/>
      <c r="E65" s="30"/>
      <c r="F65" s="30"/>
      <c r="G65" s="30"/>
      <c r="H65" s="30"/>
      <c r="I65" s="30"/>
      <c r="J65" s="30"/>
      <c r="K65" s="336"/>
      <c r="L65" s="336"/>
      <c r="M65" s="336"/>
      <c r="N65" s="336"/>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609</v>
      </c>
      <c r="C66" s="27"/>
      <c r="D66" s="27"/>
      <c r="E66" s="27"/>
      <c r="F66" s="27"/>
      <c r="G66" s="27"/>
      <c r="H66" s="27"/>
      <c r="I66" s="27"/>
      <c r="J66" s="27"/>
      <c r="K66" s="346"/>
      <c r="L66" s="346"/>
      <c r="M66" s="346"/>
      <c r="N66" s="346"/>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610</v>
      </c>
      <c r="C67" s="27"/>
      <c r="D67" s="27"/>
      <c r="E67" s="27"/>
      <c r="F67" s="27"/>
      <c r="G67" s="27"/>
      <c r="H67" s="27"/>
      <c r="I67" s="27"/>
      <c r="J67" s="27"/>
      <c r="K67" s="346"/>
      <c r="L67" s="346"/>
      <c r="M67" s="346"/>
      <c r="N67" s="346"/>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27" t="s">
        <v>611</v>
      </c>
      <c r="C68" s="27"/>
      <c r="D68" s="27"/>
      <c r="E68" s="27"/>
      <c r="F68" s="27"/>
      <c r="G68" s="27"/>
      <c r="H68" s="27"/>
      <c r="I68" s="27"/>
      <c r="J68" s="27"/>
      <c r="K68" s="347"/>
      <c r="L68" s="347"/>
      <c r="M68" s="347"/>
      <c r="N68" s="347"/>
      <c r="O68" s="27"/>
      <c r="P68" s="27"/>
      <c r="Q68" s="27"/>
      <c r="R68" s="27"/>
      <c r="S68" s="27"/>
      <c r="T68" s="27"/>
      <c r="U68" s="27"/>
      <c r="V68" s="27"/>
      <c r="W68" s="27"/>
      <c r="X68" s="27"/>
      <c r="Y68" s="27"/>
      <c r="Z68" s="27"/>
      <c r="AA68" s="27"/>
      <c r="AB68" s="27"/>
      <c r="AC68" s="27"/>
      <c r="AD68" s="27"/>
      <c r="AE68" s="27"/>
      <c r="AF68" s="27"/>
      <c r="AG68" s="27"/>
      <c r="AH68" s="27"/>
      <c r="AI68" s="27"/>
      <c r="AJ68" s="27"/>
      <c r="AK68" s="27"/>
    </row>
    <row r="69" spans="2:37" ht="15" customHeight="1" x14ac:dyDescent="0.15">
      <c r="B69" s="27" t="s">
        <v>612</v>
      </c>
      <c r="C69" s="27"/>
      <c r="D69" s="27"/>
      <c r="E69" s="27"/>
      <c r="F69" s="27"/>
      <c r="G69" s="27"/>
      <c r="H69" s="27"/>
      <c r="I69" s="27"/>
      <c r="J69" s="27"/>
      <c r="K69" s="348"/>
      <c r="L69" s="348"/>
      <c r="M69" s="348"/>
      <c r="N69" s="348"/>
      <c r="O69" s="93" t="s">
        <v>1492</v>
      </c>
      <c r="P69" s="27"/>
      <c r="Q69" s="27"/>
      <c r="R69" s="27"/>
      <c r="S69" s="27"/>
      <c r="T69" s="27"/>
      <c r="U69" s="27"/>
      <c r="V69" s="27"/>
      <c r="W69" s="27"/>
      <c r="X69" s="27"/>
      <c r="Y69" s="27"/>
      <c r="Z69" s="27"/>
      <c r="AA69" s="27"/>
      <c r="AB69" s="27"/>
      <c r="AC69" s="27"/>
      <c r="AD69" s="27"/>
      <c r="AE69" s="27"/>
      <c r="AF69" s="27"/>
      <c r="AG69" s="27"/>
      <c r="AH69" s="27"/>
      <c r="AI69" s="27"/>
      <c r="AJ69" s="27"/>
      <c r="AK69" s="27"/>
    </row>
    <row r="70" spans="2:37" ht="15" customHeight="1" x14ac:dyDescent="0.15">
      <c r="B70" s="6" t="s">
        <v>613</v>
      </c>
    </row>
    <row r="71" spans="2:37" ht="15" customHeight="1" x14ac:dyDescent="0.15">
      <c r="D71" s="6" t="s">
        <v>2162</v>
      </c>
      <c r="E71" s="6" t="s">
        <v>2163</v>
      </c>
      <c r="F71" s="6" t="s">
        <v>2164</v>
      </c>
      <c r="M71" s="316"/>
      <c r="N71" s="316"/>
      <c r="O71" s="316"/>
      <c r="P71" s="316"/>
      <c r="Q71" s="34" t="s">
        <v>1492</v>
      </c>
    </row>
    <row r="72" spans="2:37" ht="15" customHeight="1" x14ac:dyDescent="0.15">
      <c r="B72" s="30"/>
      <c r="C72" s="30"/>
      <c r="D72" s="30" t="s">
        <v>128</v>
      </c>
      <c r="E72" s="30" t="s">
        <v>131</v>
      </c>
      <c r="F72" s="30" t="s">
        <v>2165</v>
      </c>
      <c r="G72" s="30"/>
      <c r="H72" s="30"/>
      <c r="I72" s="30"/>
      <c r="J72" s="30"/>
      <c r="K72" s="30"/>
      <c r="L72" s="30"/>
      <c r="M72" s="30"/>
      <c r="N72" s="30"/>
      <c r="O72" s="30"/>
      <c r="P72" s="30"/>
      <c r="Q72" s="30"/>
      <c r="W72" s="36" t="s">
        <v>171</v>
      </c>
      <c r="X72" s="32" t="s">
        <v>568</v>
      </c>
      <c r="Z72" s="36" t="s">
        <v>171</v>
      </c>
      <c r="AA72" s="32" t="s">
        <v>569</v>
      </c>
      <c r="AB72" s="30"/>
      <c r="AC72" s="30"/>
      <c r="AD72" s="30"/>
      <c r="AE72" s="30"/>
      <c r="AF72" s="30"/>
      <c r="AG72" s="30"/>
      <c r="AH72" s="30"/>
      <c r="AI72" s="30"/>
      <c r="AJ72" s="30"/>
      <c r="AK72" s="30"/>
    </row>
    <row r="73" spans="2:37" ht="15" customHeight="1" x14ac:dyDescent="0.15">
      <c r="B73" s="6" t="s">
        <v>624</v>
      </c>
      <c r="I73" s="9" t="s">
        <v>145</v>
      </c>
      <c r="J73" s="315" t="s">
        <v>625</v>
      </c>
      <c r="K73" s="315"/>
      <c r="L73" s="315"/>
      <c r="M73" s="315"/>
      <c r="N73" s="9" t="s">
        <v>146</v>
      </c>
      <c r="O73" s="9" t="s">
        <v>145</v>
      </c>
      <c r="P73" s="315" t="s">
        <v>626</v>
      </c>
      <c r="Q73" s="315"/>
      <c r="R73" s="315"/>
      <c r="S73" s="315"/>
      <c r="T73" s="315"/>
      <c r="U73" s="315"/>
      <c r="V73" s="315"/>
      <c r="W73" s="315"/>
      <c r="X73" s="315"/>
      <c r="Y73" s="315"/>
      <c r="Z73" s="315"/>
      <c r="AA73" s="315"/>
      <c r="AB73" s="315"/>
      <c r="AC73" s="315"/>
      <c r="AD73" s="9" t="s">
        <v>146</v>
      </c>
      <c r="AE73" s="9" t="s">
        <v>145</v>
      </c>
      <c r="AF73" s="315" t="s">
        <v>627</v>
      </c>
      <c r="AG73" s="315"/>
      <c r="AH73" s="315"/>
      <c r="AI73" s="315"/>
      <c r="AJ73" s="315"/>
      <c r="AK73" s="9" t="s">
        <v>146</v>
      </c>
    </row>
    <row r="74" spans="2:37" ht="15" customHeight="1" x14ac:dyDescent="0.15">
      <c r="D74" s="6" t="s">
        <v>128</v>
      </c>
      <c r="E74" s="6" t="s">
        <v>129</v>
      </c>
      <c r="F74" s="6" t="s">
        <v>130</v>
      </c>
      <c r="I74" s="9" t="s">
        <v>145</v>
      </c>
      <c r="J74" s="340" t="str">
        <f>IF(P74="","",VLOOKUP(P74,LIST!$B$237:'LIST'!$C$380,2,0))</f>
        <v/>
      </c>
      <c r="K74" s="340"/>
      <c r="L74" s="340"/>
      <c r="M74" s="340"/>
      <c r="N74" s="9" t="s">
        <v>146</v>
      </c>
      <c r="O74" s="9" t="s">
        <v>145</v>
      </c>
      <c r="P74" s="345"/>
      <c r="Q74" s="345"/>
      <c r="R74" s="345"/>
      <c r="S74" s="345"/>
      <c r="T74" s="345"/>
      <c r="U74" s="345"/>
      <c r="V74" s="345"/>
      <c r="W74" s="345"/>
      <c r="X74" s="345"/>
      <c r="Y74" s="345"/>
      <c r="Z74" s="345"/>
      <c r="AA74" s="345"/>
      <c r="AB74" s="345"/>
      <c r="AC74" s="345"/>
      <c r="AD74" s="9" t="s">
        <v>146</v>
      </c>
      <c r="AE74" s="9" t="s">
        <v>529</v>
      </c>
      <c r="AF74" s="334"/>
      <c r="AG74" s="334"/>
      <c r="AH74" s="334"/>
      <c r="AI74" s="334"/>
      <c r="AJ74" s="334"/>
      <c r="AK74" s="34" t="s">
        <v>1478</v>
      </c>
    </row>
    <row r="75" spans="2:37" ht="15" customHeight="1" x14ac:dyDescent="0.15">
      <c r="D75" s="6" t="s">
        <v>128</v>
      </c>
      <c r="E75" s="6" t="s">
        <v>131</v>
      </c>
      <c r="F75" s="6" t="s">
        <v>130</v>
      </c>
      <c r="I75" s="9" t="s">
        <v>145</v>
      </c>
      <c r="J75" s="340" t="str">
        <f>IF(P75="","",VLOOKUP(P75,LIST!$B$237:'LIST'!$C$380,2,0))</f>
        <v/>
      </c>
      <c r="K75" s="340"/>
      <c r="L75" s="340"/>
      <c r="M75" s="340"/>
      <c r="N75" s="9" t="s">
        <v>146</v>
      </c>
      <c r="O75" s="9" t="s">
        <v>145</v>
      </c>
      <c r="P75" s="291"/>
      <c r="Q75" s="291"/>
      <c r="R75" s="291"/>
      <c r="S75" s="291"/>
      <c r="T75" s="291"/>
      <c r="U75" s="291"/>
      <c r="V75" s="291"/>
      <c r="W75" s="291"/>
      <c r="X75" s="291"/>
      <c r="Y75" s="291"/>
      <c r="Z75" s="291"/>
      <c r="AA75" s="291"/>
      <c r="AB75" s="291"/>
      <c r="AC75" s="291"/>
      <c r="AD75" s="9" t="s">
        <v>146</v>
      </c>
      <c r="AE75" s="9" t="s">
        <v>529</v>
      </c>
      <c r="AF75" s="334"/>
      <c r="AG75" s="334"/>
      <c r="AH75" s="334"/>
      <c r="AI75" s="334"/>
      <c r="AJ75" s="334"/>
      <c r="AK75" s="34" t="s">
        <v>1478</v>
      </c>
    </row>
    <row r="76" spans="2:37" ht="15" customHeight="1" x14ac:dyDescent="0.15">
      <c r="D76" s="6" t="s">
        <v>128</v>
      </c>
      <c r="E76" s="6" t="s">
        <v>132</v>
      </c>
      <c r="F76" s="6" t="s">
        <v>130</v>
      </c>
      <c r="I76" s="9" t="s">
        <v>145</v>
      </c>
      <c r="J76" s="340" t="str">
        <f>IF(P76="","",VLOOKUP(P76,LIST!$B$237:'LIST'!$C$380,2,0))</f>
        <v/>
      </c>
      <c r="K76" s="340"/>
      <c r="L76" s="340"/>
      <c r="M76" s="340"/>
      <c r="N76" s="9" t="s">
        <v>146</v>
      </c>
      <c r="O76" s="9" t="s">
        <v>145</v>
      </c>
      <c r="P76" s="291"/>
      <c r="Q76" s="291"/>
      <c r="R76" s="291"/>
      <c r="S76" s="291"/>
      <c r="T76" s="291"/>
      <c r="U76" s="291"/>
      <c r="V76" s="291"/>
      <c r="W76" s="291"/>
      <c r="X76" s="291"/>
      <c r="Y76" s="291"/>
      <c r="Z76" s="291"/>
      <c r="AA76" s="291"/>
      <c r="AB76" s="291"/>
      <c r="AC76" s="291"/>
      <c r="AD76" s="9" t="s">
        <v>146</v>
      </c>
      <c r="AE76" s="9" t="s">
        <v>529</v>
      </c>
      <c r="AF76" s="334"/>
      <c r="AG76" s="334"/>
      <c r="AH76" s="334"/>
      <c r="AI76" s="334"/>
      <c r="AJ76" s="334"/>
      <c r="AK76" s="34" t="s">
        <v>1478</v>
      </c>
    </row>
    <row r="77" spans="2:37" ht="15" customHeight="1" x14ac:dyDescent="0.15">
      <c r="D77" s="6" t="s">
        <v>128</v>
      </c>
      <c r="E77" s="6" t="s">
        <v>137</v>
      </c>
      <c r="F77" s="6" t="s">
        <v>130</v>
      </c>
      <c r="I77" s="9" t="s">
        <v>145</v>
      </c>
      <c r="J77" s="340" t="str">
        <f>IF(P77="","",VLOOKUP(P77,LIST!$B$237:'LIST'!$C$380,2,0))</f>
        <v/>
      </c>
      <c r="K77" s="340"/>
      <c r="L77" s="340"/>
      <c r="M77" s="340"/>
      <c r="N77" s="9" t="s">
        <v>146</v>
      </c>
      <c r="O77" s="9" t="s">
        <v>145</v>
      </c>
      <c r="P77" s="291"/>
      <c r="Q77" s="291"/>
      <c r="R77" s="291"/>
      <c r="S77" s="291"/>
      <c r="T77" s="291"/>
      <c r="U77" s="291"/>
      <c r="V77" s="291"/>
      <c r="W77" s="291"/>
      <c r="X77" s="291"/>
      <c r="Y77" s="291"/>
      <c r="Z77" s="291"/>
      <c r="AA77" s="291"/>
      <c r="AB77" s="291"/>
      <c r="AC77" s="291"/>
      <c r="AD77" s="9" t="s">
        <v>146</v>
      </c>
      <c r="AE77" s="9" t="s">
        <v>529</v>
      </c>
      <c r="AF77" s="334"/>
      <c r="AG77" s="334"/>
      <c r="AH77" s="334"/>
      <c r="AI77" s="334"/>
      <c r="AJ77" s="334"/>
      <c r="AK77" s="34" t="s">
        <v>1478</v>
      </c>
    </row>
    <row r="78" spans="2:37" ht="15" customHeight="1" x14ac:dyDescent="0.15">
      <c r="D78" s="6" t="s">
        <v>128</v>
      </c>
      <c r="E78" s="6" t="s">
        <v>133</v>
      </c>
      <c r="F78" s="6" t="s">
        <v>130</v>
      </c>
      <c r="I78" s="9" t="s">
        <v>145</v>
      </c>
      <c r="J78" s="340" t="str">
        <f>IF(P78="","",VLOOKUP(P78,LIST!$B$237:'LIST'!$C$380,2,0))</f>
        <v/>
      </c>
      <c r="K78" s="340"/>
      <c r="L78" s="340"/>
      <c r="M78" s="340"/>
      <c r="N78" s="9" t="s">
        <v>146</v>
      </c>
      <c r="O78" s="9" t="s">
        <v>145</v>
      </c>
      <c r="P78" s="291"/>
      <c r="Q78" s="291"/>
      <c r="R78" s="291"/>
      <c r="S78" s="291"/>
      <c r="T78" s="291"/>
      <c r="U78" s="291"/>
      <c r="V78" s="291"/>
      <c r="W78" s="291"/>
      <c r="X78" s="291"/>
      <c r="Y78" s="291"/>
      <c r="Z78" s="291"/>
      <c r="AA78" s="291"/>
      <c r="AB78" s="291"/>
      <c r="AC78" s="291"/>
      <c r="AD78" s="9" t="s">
        <v>146</v>
      </c>
      <c r="AE78" s="9" t="s">
        <v>529</v>
      </c>
      <c r="AF78" s="334"/>
      <c r="AG78" s="334"/>
      <c r="AH78" s="334"/>
      <c r="AI78" s="334"/>
      <c r="AJ78" s="334"/>
      <c r="AK78" s="34" t="s">
        <v>1478</v>
      </c>
    </row>
    <row r="79" spans="2:37" ht="15" customHeight="1" x14ac:dyDescent="0.15">
      <c r="B79" s="30"/>
      <c r="C79" s="30"/>
      <c r="D79" s="30" t="s">
        <v>128</v>
      </c>
      <c r="E79" s="30" t="s">
        <v>525</v>
      </c>
      <c r="F79" s="30" t="s">
        <v>130</v>
      </c>
      <c r="G79" s="30"/>
      <c r="H79" s="30"/>
      <c r="I79" s="32" t="s">
        <v>145</v>
      </c>
      <c r="J79" s="340" t="str">
        <f>IF(P79="","",VLOOKUP(P79,LIST!$B$237:'LIST'!$C$380,2,0))</f>
        <v/>
      </c>
      <c r="K79" s="340"/>
      <c r="L79" s="340"/>
      <c r="M79" s="340"/>
      <c r="N79" s="32" t="s">
        <v>146</v>
      </c>
      <c r="O79" s="32" t="s">
        <v>145</v>
      </c>
      <c r="P79" s="291"/>
      <c r="Q79" s="291"/>
      <c r="R79" s="291"/>
      <c r="S79" s="291"/>
      <c r="T79" s="291"/>
      <c r="U79" s="291"/>
      <c r="V79" s="291"/>
      <c r="W79" s="291"/>
      <c r="X79" s="291"/>
      <c r="Y79" s="291"/>
      <c r="Z79" s="291"/>
      <c r="AA79" s="291"/>
      <c r="AB79" s="291"/>
      <c r="AC79" s="291"/>
      <c r="AD79" s="32" t="s">
        <v>146</v>
      </c>
      <c r="AE79" s="32" t="s">
        <v>529</v>
      </c>
      <c r="AF79" s="344"/>
      <c r="AG79" s="344"/>
      <c r="AH79" s="344"/>
      <c r="AI79" s="344"/>
      <c r="AJ79" s="344"/>
      <c r="AK79" s="34" t="s">
        <v>1478</v>
      </c>
    </row>
    <row r="80" spans="2:37" ht="15" customHeight="1" x14ac:dyDescent="0.15">
      <c r="B80" s="6" t="s">
        <v>628</v>
      </c>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row>
    <row r="81" spans="2:37" ht="15" customHeight="1" x14ac:dyDescent="0.15">
      <c r="J81" s="291"/>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row>
    <row r="82" spans="2:37" ht="15" customHeight="1" x14ac:dyDescent="0.15">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row>
    <row r="83" spans="2:37" ht="15" customHeight="1" x14ac:dyDescent="0.15">
      <c r="B83" s="30"/>
      <c r="C83" s="30"/>
      <c r="D83" s="30"/>
      <c r="E83" s="30"/>
      <c r="F83" s="30"/>
      <c r="G83" s="30"/>
      <c r="H83" s="30"/>
      <c r="I83" s="30"/>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row>
    <row r="84" spans="2:37" ht="15" customHeight="1" x14ac:dyDescent="0.15">
      <c r="B84" s="6" t="s">
        <v>629</v>
      </c>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row>
    <row r="85" spans="2:37" ht="15" customHeight="1" x14ac:dyDescent="0.15">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row>
    <row r="86" spans="2:37" ht="15" customHeight="1" x14ac:dyDescent="0.15">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row>
    <row r="87" spans="2:37" ht="15" customHeight="1" x14ac:dyDescent="0.15">
      <c r="B87" s="30"/>
      <c r="C87" s="30"/>
      <c r="D87" s="30"/>
      <c r="E87" s="30"/>
      <c r="F87" s="30"/>
      <c r="G87" s="30"/>
      <c r="H87" s="30"/>
      <c r="I87" s="30"/>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92"/>
      <c r="AI87" s="292"/>
      <c r="AJ87" s="292"/>
      <c r="AK87" s="292"/>
    </row>
    <row r="96" spans="2:37" ht="15" customHeight="1" x14ac:dyDescent="0.15">
      <c r="B96" s="6" t="s">
        <v>608</v>
      </c>
    </row>
    <row r="97" spans="2:37" ht="15" customHeight="1" x14ac:dyDescent="0.15">
      <c r="B97" s="30" t="s">
        <v>577</v>
      </c>
      <c r="C97" s="30"/>
      <c r="D97" s="30"/>
      <c r="E97" s="30"/>
      <c r="F97" s="30"/>
      <c r="G97" s="30"/>
      <c r="H97" s="30"/>
      <c r="I97" s="30"/>
      <c r="J97" s="30"/>
      <c r="K97" s="336"/>
      <c r="L97" s="336"/>
      <c r="M97" s="336"/>
      <c r="N97" s="336"/>
      <c r="O97" s="30"/>
      <c r="P97" s="30"/>
      <c r="Q97" s="30"/>
      <c r="R97" s="30"/>
      <c r="S97" s="30"/>
      <c r="T97" s="30"/>
      <c r="U97" s="30"/>
      <c r="V97" s="30"/>
      <c r="W97" s="30"/>
      <c r="X97" s="30"/>
      <c r="Y97" s="30"/>
      <c r="Z97" s="30"/>
      <c r="AA97" s="30"/>
      <c r="AB97" s="30"/>
      <c r="AC97" s="30"/>
      <c r="AD97" s="30"/>
      <c r="AE97" s="30"/>
      <c r="AF97" s="30"/>
      <c r="AG97" s="30"/>
      <c r="AH97" s="30"/>
      <c r="AI97" s="30"/>
      <c r="AJ97" s="30"/>
      <c r="AK97" s="30"/>
    </row>
    <row r="98" spans="2:37" ht="15" customHeight="1" x14ac:dyDescent="0.15">
      <c r="B98" s="27" t="s">
        <v>609</v>
      </c>
      <c r="C98" s="27"/>
      <c r="D98" s="27"/>
      <c r="E98" s="27"/>
      <c r="F98" s="27"/>
      <c r="G98" s="27"/>
      <c r="H98" s="27"/>
      <c r="I98" s="27"/>
      <c r="J98" s="27"/>
      <c r="K98" s="346"/>
      <c r="L98" s="346"/>
      <c r="M98" s="346"/>
      <c r="N98" s="346"/>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610</v>
      </c>
      <c r="C99" s="27"/>
      <c r="D99" s="27"/>
      <c r="E99" s="27"/>
      <c r="F99" s="27"/>
      <c r="G99" s="27"/>
      <c r="H99" s="27"/>
      <c r="I99" s="27"/>
      <c r="J99" s="27"/>
      <c r="K99" s="346"/>
      <c r="L99" s="346"/>
      <c r="M99" s="346"/>
      <c r="N99" s="346"/>
      <c r="O99" s="27"/>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27" t="s">
        <v>611</v>
      </c>
      <c r="C100" s="27"/>
      <c r="D100" s="27"/>
      <c r="E100" s="27"/>
      <c r="F100" s="27"/>
      <c r="G100" s="27"/>
      <c r="H100" s="27"/>
      <c r="I100" s="27"/>
      <c r="J100" s="27"/>
      <c r="K100" s="347"/>
      <c r="L100" s="347"/>
      <c r="M100" s="347"/>
      <c r="N100" s="34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15" customHeight="1" x14ac:dyDescent="0.15">
      <c r="B101" s="27" t="s">
        <v>612</v>
      </c>
      <c r="C101" s="27"/>
      <c r="D101" s="27"/>
      <c r="E101" s="27"/>
      <c r="F101" s="27"/>
      <c r="G101" s="27"/>
      <c r="H101" s="27"/>
      <c r="I101" s="27"/>
      <c r="J101" s="27"/>
      <c r="K101" s="348"/>
      <c r="L101" s="348"/>
      <c r="M101" s="348"/>
      <c r="N101" s="348"/>
      <c r="O101" s="93" t="s">
        <v>1492</v>
      </c>
      <c r="P101" s="27"/>
      <c r="Q101" s="27"/>
      <c r="R101" s="27"/>
      <c r="S101" s="27"/>
      <c r="T101" s="27"/>
      <c r="U101" s="27"/>
      <c r="V101" s="27"/>
      <c r="W101" s="27"/>
      <c r="X101" s="27"/>
      <c r="Y101" s="27"/>
      <c r="Z101" s="27"/>
      <c r="AA101" s="27"/>
      <c r="AB101" s="27"/>
      <c r="AC101" s="27"/>
      <c r="AD101" s="27"/>
      <c r="AE101" s="27"/>
      <c r="AF101" s="27"/>
      <c r="AG101" s="27"/>
      <c r="AH101" s="27"/>
      <c r="AI101" s="27"/>
      <c r="AJ101" s="27"/>
      <c r="AK101" s="27"/>
    </row>
    <row r="102" spans="2:37" ht="15" customHeight="1" x14ac:dyDescent="0.15">
      <c r="B102" s="6" t="s">
        <v>613</v>
      </c>
    </row>
    <row r="103" spans="2:37" ht="15" customHeight="1" x14ac:dyDescent="0.15">
      <c r="D103" s="6" t="s">
        <v>2162</v>
      </c>
      <c r="E103" s="6" t="s">
        <v>2163</v>
      </c>
      <c r="F103" s="6" t="s">
        <v>2164</v>
      </c>
      <c r="M103" s="316"/>
      <c r="N103" s="316"/>
      <c r="O103" s="316"/>
      <c r="P103" s="316"/>
      <c r="Q103" s="34" t="s">
        <v>1492</v>
      </c>
    </row>
    <row r="104" spans="2:37" ht="15" customHeight="1" x14ac:dyDescent="0.15">
      <c r="B104" s="30"/>
      <c r="C104" s="30"/>
      <c r="D104" s="30" t="s">
        <v>128</v>
      </c>
      <c r="E104" s="30" t="s">
        <v>131</v>
      </c>
      <c r="F104" s="30" t="s">
        <v>2165</v>
      </c>
      <c r="G104" s="30"/>
      <c r="H104" s="30"/>
      <c r="I104" s="30"/>
      <c r="J104" s="30"/>
      <c r="K104" s="30"/>
      <c r="L104" s="30"/>
      <c r="M104" s="30"/>
      <c r="N104" s="30"/>
      <c r="O104" s="30"/>
      <c r="P104" s="30"/>
      <c r="Q104" s="30"/>
      <c r="W104" s="36" t="s">
        <v>171</v>
      </c>
      <c r="X104" s="32" t="s">
        <v>568</v>
      </c>
      <c r="Z104" s="36" t="s">
        <v>171</v>
      </c>
      <c r="AA104" s="32" t="s">
        <v>569</v>
      </c>
      <c r="AB104" s="30"/>
      <c r="AC104" s="30"/>
      <c r="AD104" s="30"/>
      <c r="AE104" s="30"/>
      <c r="AF104" s="30"/>
      <c r="AG104" s="30"/>
      <c r="AH104" s="30"/>
      <c r="AI104" s="30"/>
      <c r="AJ104" s="30"/>
      <c r="AK104" s="30"/>
    </row>
    <row r="105" spans="2:37" ht="15" customHeight="1" x14ac:dyDescent="0.15">
      <c r="B105" s="6" t="s">
        <v>624</v>
      </c>
      <c r="I105" s="9" t="s">
        <v>145</v>
      </c>
      <c r="J105" s="315" t="s">
        <v>625</v>
      </c>
      <c r="K105" s="315"/>
      <c r="L105" s="315"/>
      <c r="M105" s="315"/>
      <c r="N105" s="9" t="s">
        <v>146</v>
      </c>
      <c r="O105" s="9" t="s">
        <v>145</v>
      </c>
      <c r="P105" s="315" t="s">
        <v>626</v>
      </c>
      <c r="Q105" s="315"/>
      <c r="R105" s="315"/>
      <c r="S105" s="315"/>
      <c r="T105" s="315"/>
      <c r="U105" s="315"/>
      <c r="V105" s="315"/>
      <c r="W105" s="315"/>
      <c r="X105" s="315"/>
      <c r="Y105" s="315"/>
      <c r="Z105" s="315"/>
      <c r="AA105" s="315"/>
      <c r="AB105" s="315"/>
      <c r="AC105" s="315"/>
      <c r="AD105" s="9" t="s">
        <v>146</v>
      </c>
      <c r="AE105" s="9" t="s">
        <v>145</v>
      </c>
      <c r="AF105" s="315" t="s">
        <v>627</v>
      </c>
      <c r="AG105" s="315"/>
      <c r="AH105" s="315"/>
      <c r="AI105" s="315"/>
      <c r="AJ105" s="315"/>
      <c r="AK105" s="9" t="s">
        <v>146</v>
      </c>
    </row>
    <row r="106" spans="2:37" ht="15" customHeight="1" x14ac:dyDescent="0.15">
      <c r="D106" s="6" t="s">
        <v>128</v>
      </c>
      <c r="E106" s="6" t="s">
        <v>129</v>
      </c>
      <c r="F106" s="6" t="s">
        <v>130</v>
      </c>
      <c r="I106" s="9" t="s">
        <v>145</v>
      </c>
      <c r="J106" s="340" t="str">
        <f>IF(P106="","",VLOOKUP(P106,LIST!$B$237:'LIST'!$C$380,2,0))</f>
        <v/>
      </c>
      <c r="K106" s="340"/>
      <c r="L106" s="340"/>
      <c r="M106" s="340"/>
      <c r="N106" s="9" t="s">
        <v>146</v>
      </c>
      <c r="O106" s="9" t="s">
        <v>145</v>
      </c>
      <c r="P106" s="345"/>
      <c r="Q106" s="345"/>
      <c r="R106" s="345"/>
      <c r="S106" s="345"/>
      <c r="T106" s="345"/>
      <c r="U106" s="345"/>
      <c r="V106" s="345"/>
      <c r="W106" s="345"/>
      <c r="X106" s="345"/>
      <c r="Y106" s="345"/>
      <c r="Z106" s="345"/>
      <c r="AA106" s="345"/>
      <c r="AB106" s="345"/>
      <c r="AC106" s="345"/>
      <c r="AD106" s="9" t="s">
        <v>146</v>
      </c>
      <c r="AE106" s="9" t="s">
        <v>529</v>
      </c>
      <c r="AF106" s="334"/>
      <c r="AG106" s="334"/>
      <c r="AH106" s="334"/>
      <c r="AI106" s="334"/>
      <c r="AJ106" s="334"/>
      <c r="AK106" s="34" t="s">
        <v>1478</v>
      </c>
    </row>
    <row r="107" spans="2:37" ht="15" customHeight="1" x14ac:dyDescent="0.15">
      <c r="D107" s="6" t="s">
        <v>128</v>
      </c>
      <c r="E107" s="6" t="s">
        <v>131</v>
      </c>
      <c r="F107" s="6" t="s">
        <v>130</v>
      </c>
      <c r="I107" s="9" t="s">
        <v>145</v>
      </c>
      <c r="J107" s="340" t="str">
        <f>IF(P107="","",VLOOKUP(P107,LIST!$B$237:'LIST'!$C$380,2,0))</f>
        <v/>
      </c>
      <c r="K107" s="340"/>
      <c r="L107" s="340"/>
      <c r="M107" s="340"/>
      <c r="N107" s="9" t="s">
        <v>146</v>
      </c>
      <c r="O107" s="9" t="s">
        <v>145</v>
      </c>
      <c r="P107" s="291"/>
      <c r="Q107" s="291"/>
      <c r="R107" s="291"/>
      <c r="S107" s="291"/>
      <c r="T107" s="291"/>
      <c r="U107" s="291"/>
      <c r="V107" s="291"/>
      <c r="W107" s="291"/>
      <c r="X107" s="291"/>
      <c r="Y107" s="291"/>
      <c r="Z107" s="291"/>
      <c r="AA107" s="291"/>
      <c r="AB107" s="291"/>
      <c r="AC107" s="291"/>
      <c r="AD107" s="9" t="s">
        <v>146</v>
      </c>
      <c r="AE107" s="9" t="s">
        <v>529</v>
      </c>
      <c r="AF107" s="334"/>
      <c r="AG107" s="334"/>
      <c r="AH107" s="334"/>
      <c r="AI107" s="334"/>
      <c r="AJ107" s="334"/>
      <c r="AK107" s="34" t="s">
        <v>1478</v>
      </c>
    </row>
    <row r="108" spans="2:37" ht="15" customHeight="1" x14ac:dyDescent="0.15">
      <c r="D108" s="6" t="s">
        <v>128</v>
      </c>
      <c r="E108" s="6" t="s">
        <v>132</v>
      </c>
      <c r="F108" s="6" t="s">
        <v>130</v>
      </c>
      <c r="I108" s="9" t="s">
        <v>145</v>
      </c>
      <c r="J108" s="340" t="str">
        <f>IF(P108="","",VLOOKUP(P108,LIST!$B$237:'LIST'!$C$380,2,0))</f>
        <v/>
      </c>
      <c r="K108" s="340"/>
      <c r="L108" s="340"/>
      <c r="M108" s="340"/>
      <c r="N108" s="9" t="s">
        <v>146</v>
      </c>
      <c r="O108" s="9" t="s">
        <v>145</v>
      </c>
      <c r="P108" s="291"/>
      <c r="Q108" s="291"/>
      <c r="R108" s="291"/>
      <c r="S108" s="291"/>
      <c r="T108" s="291"/>
      <c r="U108" s="291"/>
      <c r="V108" s="291"/>
      <c r="W108" s="291"/>
      <c r="X108" s="291"/>
      <c r="Y108" s="291"/>
      <c r="Z108" s="291"/>
      <c r="AA108" s="291"/>
      <c r="AB108" s="291"/>
      <c r="AC108" s="291"/>
      <c r="AD108" s="9" t="s">
        <v>146</v>
      </c>
      <c r="AE108" s="9" t="s">
        <v>529</v>
      </c>
      <c r="AF108" s="334"/>
      <c r="AG108" s="334"/>
      <c r="AH108" s="334"/>
      <c r="AI108" s="334"/>
      <c r="AJ108" s="334"/>
      <c r="AK108" s="34" t="s">
        <v>1478</v>
      </c>
    </row>
    <row r="109" spans="2:37" ht="15" customHeight="1" x14ac:dyDescent="0.15">
      <c r="D109" s="6" t="s">
        <v>128</v>
      </c>
      <c r="E109" s="6" t="s">
        <v>137</v>
      </c>
      <c r="F109" s="6" t="s">
        <v>130</v>
      </c>
      <c r="I109" s="9" t="s">
        <v>145</v>
      </c>
      <c r="J109" s="340" t="str">
        <f>IF(P109="","",VLOOKUP(P109,LIST!$B$237:'LIST'!$C$380,2,0))</f>
        <v/>
      </c>
      <c r="K109" s="340"/>
      <c r="L109" s="340"/>
      <c r="M109" s="340"/>
      <c r="N109" s="9" t="s">
        <v>146</v>
      </c>
      <c r="O109" s="9" t="s">
        <v>145</v>
      </c>
      <c r="P109" s="291"/>
      <c r="Q109" s="291"/>
      <c r="R109" s="291"/>
      <c r="S109" s="291"/>
      <c r="T109" s="291"/>
      <c r="U109" s="291"/>
      <c r="V109" s="291"/>
      <c r="W109" s="291"/>
      <c r="X109" s="291"/>
      <c r="Y109" s="291"/>
      <c r="Z109" s="291"/>
      <c r="AA109" s="291"/>
      <c r="AB109" s="291"/>
      <c r="AC109" s="291"/>
      <c r="AD109" s="9" t="s">
        <v>146</v>
      </c>
      <c r="AE109" s="9" t="s">
        <v>529</v>
      </c>
      <c r="AF109" s="334"/>
      <c r="AG109" s="334"/>
      <c r="AH109" s="334"/>
      <c r="AI109" s="334"/>
      <c r="AJ109" s="334"/>
      <c r="AK109" s="34" t="s">
        <v>1478</v>
      </c>
    </row>
    <row r="110" spans="2:37" ht="15" customHeight="1" x14ac:dyDescent="0.15">
      <c r="D110" s="6" t="s">
        <v>128</v>
      </c>
      <c r="E110" s="6" t="s">
        <v>133</v>
      </c>
      <c r="F110" s="6" t="s">
        <v>130</v>
      </c>
      <c r="I110" s="9" t="s">
        <v>145</v>
      </c>
      <c r="J110" s="340" t="str">
        <f>IF(P110="","",VLOOKUP(P110,LIST!$B$237:'LIST'!$C$380,2,0))</f>
        <v/>
      </c>
      <c r="K110" s="340"/>
      <c r="L110" s="340"/>
      <c r="M110" s="340"/>
      <c r="N110" s="9" t="s">
        <v>146</v>
      </c>
      <c r="O110" s="9" t="s">
        <v>145</v>
      </c>
      <c r="P110" s="291"/>
      <c r="Q110" s="291"/>
      <c r="R110" s="291"/>
      <c r="S110" s="291"/>
      <c r="T110" s="291"/>
      <c r="U110" s="291"/>
      <c r="V110" s="291"/>
      <c r="W110" s="291"/>
      <c r="X110" s="291"/>
      <c r="Y110" s="291"/>
      <c r="Z110" s="291"/>
      <c r="AA110" s="291"/>
      <c r="AB110" s="291"/>
      <c r="AC110" s="291"/>
      <c r="AD110" s="9" t="s">
        <v>146</v>
      </c>
      <c r="AE110" s="9" t="s">
        <v>529</v>
      </c>
      <c r="AF110" s="334"/>
      <c r="AG110" s="334"/>
      <c r="AH110" s="334"/>
      <c r="AI110" s="334"/>
      <c r="AJ110" s="334"/>
      <c r="AK110" s="34" t="s">
        <v>1478</v>
      </c>
    </row>
    <row r="111" spans="2:37" ht="15" customHeight="1" x14ac:dyDescent="0.15">
      <c r="B111" s="30"/>
      <c r="C111" s="30"/>
      <c r="D111" s="30" t="s">
        <v>128</v>
      </c>
      <c r="E111" s="30" t="s">
        <v>525</v>
      </c>
      <c r="F111" s="30" t="s">
        <v>130</v>
      </c>
      <c r="G111" s="30"/>
      <c r="H111" s="30"/>
      <c r="I111" s="32" t="s">
        <v>145</v>
      </c>
      <c r="J111" s="340"/>
      <c r="K111" s="340"/>
      <c r="L111" s="340"/>
      <c r="M111" s="340"/>
      <c r="N111" s="32" t="s">
        <v>146</v>
      </c>
      <c r="O111" s="32" t="s">
        <v>145</v>
      </c>
      <c r="P111" s="291"/>
      <c r="Q111" s="291"/>
      <c r="R111" s="291"/>
      <c r="S111" s="291"/>
      <c r="T111" s="291"/>
      <c r="U111" s="291"/>
      <c r="V111" s="291"/>
      <c r="W111" s="291"/>
      <c r="X111" s="291"/>
      <c r="Y111" s="291"/>
      <c r="Z111" s="291"/>
      <c r="AA111" s="291"/>
      <c r="AB111" s="291"/>
      <c r="AC111" s="291"/>
      <c r="AD111" s="32" t="s">
        <v>146</v>
      </c>
      <c r="AE111" s="32" t="s">
        <v>529</v>
      </c>
      <c r="AF111" s="344"/>
      <c r="AG111" s="344"/>
      <c r="AH111" s="344"/>
      <c r="AI111" s="344"/>
      <c r="AJ111" s="344"/>
      <c r="AK111" s="34" t="s">
        <v>1478</v>
      </c>
    </row>
    <row r="112" spans="2:37" ht="15" customHeight="1" x14ac:dyDescent="0.15">
      <c r="B112" s="6" t="s">
        <v>628</v>
      </c>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row>
    <row r="113" spans="2:37" ht="15" customHeight="1" x14ac:dyDescent="0.15">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row>
    <row r="114" spans="2:37" ht="15" customHeight="1" x14ac:dyDescent="0.15">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row>
    <row r="115" spans="2:37" ht="15" customHeight="1" x14ac:dyDescent="0.15">
      <c r="B115" s="30"/>
      <c r="C115" s="30"/>
      <c r="D115" s="30"/>
      <c r="E115" s="30"/>
      <c r="F115" s="30"/>
      <c r="G115" s="30"/>
      <c r="H115" s="30"/>
      <c r="I115" s="30"/>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row>
    <row r="116" spans="2:37" ht="15" customHeight="1" x14ac:dyDescent="0.15">
      <c r="B116" s="6" t="s">
        <v>629</v>
      </c>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row>
    <row r="117" spans="2:37" ht="15" customHeight="1" x14ac:dyDescent="0.15">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row>
    <row r="118" spans="2:37" ht="15" customHeight="1" x14ac:dyDescent="0.15">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row>
    <row r="119" spans="2:37" ht="15" customHeight="1" x14ac:dyDescent="0.15">
      <c r="B119" s="30"/>
      <c r="C119" s="30"/>
      <c r="D119" s="30"/>
      <c r="E119" s="30"/>
      <c r="F119" s="30"/>
      <c r="G119" s="30"/>
      <c r="H119" s="30"/>
      <c r="I119" s="30"/>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row>
  </sheetData>
  <mergeCells count="142">
    <mergeCell ref="M12:P12"/>
    <mergeCell ref="J14:M14"/>
    <mergeCell ref="J15:M15"/>
    <mergeCell ref="J16:M16"/>
    <mergeCell ref="J17:M17"/>
    <mergeCell ref="J18:M18"/>
    <mergeCell ref="B4:AK4"/>
    <mergeCell ref="K6:N6"/>
    <mergeCell ref="K7:N7"/>
    <mergeCell ref="K8:N8"/>
    <mergeCell ref="K9:N9"/>
    <mergeCell ref="K10:N10"/>
    <mergeCell ref="AF14:AJ14"/>
    <mergeCell ref="P14:AC14"/>
    <mergeCell ref="P15:AC15"/>
    <mergeCell ref="P16:AC16"/>
    <mergeCell ref="P17:AC17"/>
    <mergeCell ref="P18:AC18"/>
    <mergeCell ref="AF15:AJ15"/>
    <mergeCell ref="AF16:AJ16"/>
    <mergeCell ref="AF17:AJ17"/>
    <mergeCell ref="AF18:AJ18"/>
    <mergeCell ref="J25:AK25"/>
    <mergeCell ref="J26:AK26"/>
    <mergeCell ref="J27:AK27"/>
    <mergeCell ref="J28:AK28"/>
    <mergeCell ref="K38:N38"/>
    <mergeCell ref="K39:N39"/>
    <mergeCell ref="P19:AC19"/>
    <mergeCell ref="P20:AC20"/>
    <mergeCell ref="J21:AK21"/>
    <mergeCell ref="J22:AK22"/>
    <mergeCell ref="J23:AK23"/>
    <mergeCell ref="J24:AK24"/>
    <mergeCell ref="J19:M19"/>
    <mergeCell ref="J20:M20"/>
    <mergeCell ref="AF19:AJ19"/>
    <mergeCell ref="AF20:AJ20"/>
    <mergeCell ref="AF46:AJ46"/>
    <mergeCell ref="J47:M47"/>
    <mergeCell ref="P47:AC47"/>
    <mergeCell ref="AF47:AJ47"/>
    <mergeCell ref="J48:M48"/>
    <mergeCell ref="P48:AC48"/>
    <mergeCell ref="AF48:AJ48"/>
    <mergeCell ref="K40:N40"/>
    <mergeCell ref="K41:N41"/>
    <mergeCell ref="K42:N42"/>
    <mergeCell ref="M44:P44"/>
    <mergeCell ref="J46:M46"/>
    <mergeCell ref="P46:AC46"/>
    <mergeCell ref="J51:M51"/>
    <mergeCell ref="P51:AC51"/>
    <mergeCell ref="AF51:AJ51"/>
    <mergeCell ref="J52:M52"/>
    <mergeCell ref="P52:AC52"/>
    <mergeCell ref="AF52:AJ52"/>
    <mergeCell ref="J49:M49"/>
    <mergeCell ref="P49:AC49"/>
    <mergeCell ref="AF49:AJ49"/>
    <mergeCell ref="J50:M50"/>
    <mergeCell ref="P50:AC50"/>
    <mergeCell ref="AF50:AJ50"/>
    <mergeCell ref="B63:AK63"/>
    <mergeCell ref="K65:N65"/>
    <mergeCell ref="K66:N66"/>
    <mergeCell ref="K67:N67"/>
    <mergeCell ref="K68:N68"/>
    <mergeCell ref="K69:N69"/>
    <mergeCell ref="J59:AK59"/>
    <mergeCell ref="J60:AK60"/>
    <mergeCell ref="J53:AK53"/>
    <mergeCell ref="J54:AK54"/>
    <mergeCell ref="J55:AK55"/>
    <mergeCell ref="J56:AK56"/>
    <mergeCell ref="J57:AK57"/>
    <mergeCell ref="J58:AK58"/>
    <mergeCell ref="J75:M75"/>
    <mergeCell ref="P75:AC75"/>
    <mergeCell ref="AF75:AJ75"/>
    <mergeCell ref="J76:M76"/>
    <mergeCell ref="P76:AC76"/>
    <mergeCell ref="AF76:AJ76"/>
    <mergeCell ref="M71:P71"/>
    <mergeCell ref="J73:M73"/>
    <mergeCell ref="P73:AC73"/>
    <mergeCell ref="AF73:AJ73"/>
    <mergeCell ref="J74:M74"/>
    <mergeCell ref="P74:AC74"/>
    <mergeCell ref="AF74:AJ74"/>
    <mergeCell ref="J79:M79"/>
    <mergeCell ref="P79:AC79"/>
    <mergeCell ref="AF79:AJ79"/>
    <mergeCell ref="J80:AK80"/>
    <mergeCell ref="J81:AK81"/>
    <mergeCell ref="J82:AK82"/>
    <mergeCell ref="J77:M77"/>
    <mergeCell ref="P77:AC77"/>
    <mergeCell ref="AF77:AJ77"/>
    <mergeCell ref="J78:M78"/>
    <mergeCell ref="P78:AC78"/>
    <mergeCell ref="AF78:AJ78"/>
    <mergeCell ref="K98:N98"/>
    <mergeCell ref="K99:N99"/>
    <mergeCell ref="K100:N100"/>
    <mergeCell ref="K101:N101"/>
    <mergeCell ref="M103:P103"/>
    <mergeCell ref="J105:M105"/>
    <mergeCell ref="P105:AC105"/>
    <mergeCell ref="J83:AK83"/>
    <mergeCell ref="J84:AK84"/>
    <mergeCell ref="J85:AK85"/>
    <mergeCell ref="J86:AK86"/>
    <mergeCell ref="J87:AK87"/>
    <mergeCell ref="K97:N97"/>
    <mergeCell ref="J108:M108"/>
    <mergeCell ref="P108:AC108"/>
    <mergeCell ref="AF108:AJ108"/>
    <mergeCell ref="J109:M109"/>
    <mergeCell ref="P109:AC109"/>
    <mergeCell ref="AF109:AJ109"/>
    <mergeCell ref="AF105:AJ105"/>
    <mergeCell ref="J106:M106"/>
    <mergeCell ref="P106:AC106"/>
    <mergeCell ref="AF106:AJ106"/>
    <mergeCell ref="J107:M107"/>
    <mergeCell ref="P107:AC107"/>
    <mergeCell ref="AF107:AJ107"/>
    <mergeCell ref="J118:AK118"/>
    <mergeCell ref="J119:AK119"/>
    <mergeCell ref="J112:AK112"/>
    <mergeCell ref="J113:AK113"/>
    <mergeCell ref="J114:AK114"/>
    <mergeCell ref="J115:AK115"/>
    <mergeCell ref="J116:AK116"/>
    <mergeCell ref="J117:AK117"/>
    <mergeCell ref="J110:M110"/>
    <mergeCell ref="P110:AC110"/>
    <mergeCell ref="AF110:AJ110"/>
    <mergeCell ref="J111:M111"/>
    <mergeCell ref="P111:AC111"/>
    <mergeCell ref="AF111:AJ111"/>
  </mergeCells>
  <phoneticPr fontId="21"/>
  <dataValidations count="4">
    <dataValidation type="list" allowBlank="1" showInputMessage="1" prompt="選択" sqref="K8:N8 K67:N67 K40:N40 K99:N99" xr:uid="{00000000-0002-0000-1000-000000000000}">
      <formula1>柱の小径</formula1>
    </dataValidation>
    <dataValidation type="list" allowBlank="1" showInputMessage="1" showErrorMessage="1" prompt="選択" sqref="W13 Z13 W72 Z72 W45 Z45 W104 Z104" xr:uid="{00000000-0002-0000-1000-000001000000}">
      <formula1>選択</formula1>
    </dataValidation>
    <dataValidation type="list" allowBlank="1" showInputMessage="1" prompt="選択" sqref="P75:AC79 P16:AC20 P74 P15 P48:AC52 P47 P107:AC111 P106" xr:uid="{00000000-0002-0000-1000-000002000000}">
      <formula1>用途</formula1>
    </dataValidation>
    <dataValidation type="list" allowBlank="1" showInputMessage="1" prompt="選択" sqref="J106:M111 J47:M52 J15:M20 J74:M79" xr:uid="{00000000-0002-0000-10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79998168889431442"/>
  </sheetPr>
  <dimension ref="A4:BU67"/>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630</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631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30" t="s">
        <v>577</v>
      </c>
      <c r="C6" s="30"/>
      <c r="D6" s="30"/>
      <c r="E6" s="30"/>
      <c r="F6" s="30"/>
      <c r="G6" s="30"/>
      <c r="H6" s="30"/>
      <c r="I6" s="30"/>
      <c r="J6" s="30"/>
      <c r="K6" s="336"/>
      <c r="L6" s="336"/>
      <c r="M6" s="336"/>
      <c r="N6" s="336"/>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632</v>
      </c>
      <c r="C7" s="27"/>
      <c r="D7" s="27"/>
      <c r="E7" s="27"/>
      <c r="F7" s="27"/>
      <c r="G7" s="27"/>
      <c r="H7" s="27"/>
      <c r="I7" s="27"/>
      <c r="J7" s="27"/>
      <c r="K7" s="349"/>
      <c r="L7" s="349"/>
      <c r="M7" s="349"/>
      <c r="N7" s="349"/>
      <c r="O7" s="94" t="s">
        <v>1494</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6" t="s">
        <v>633</v>
      </c>
    </row>
    <row r="9" spans="2:37" ht="15" customHeight="1" x14ac:dyDescent="0.15">
      <c r="D9" s="6" t="s">
        <v>128</v>
      </c>
      <c r="E9" s="6" t="s">
        <v>129</v>
      </c>
      <c r="F9" s="6" t="s">
        <v>558</v>
      </c>
      <c r="K9" s="6" t="s">
        <v>634</v>
      </c>
      <c r="L9" s="9" t="s">
        <v>635</v>
      </c>
      <c r="M9" s="350"/>
      <c r="N9" s="350"/>
      <c r="O9" s="350"/>
      <c r="P9" s="350"/>
      <c r="Q9" s="34" t="s">
        <v>1493</v>
      </c>
    </row>
    <row r="10" spans="2:37" ht="15" customHeight="1" x14ac:dyDescent="0.15">
      <c r="D10" s="6" t="s">
        <v>128</v>
      </c>
      <c r="E10" s="6" t="s">
        <v>131</v>
      </c>
      <c r="F10" s="6" t="s">
        <v>587</v>
      </c>
      <c r="K10" s="6" t="s">
        <v>634</v>
      </c>
      <c r="L10" s="9" t="s">
        <v>635</v>
      </c>
      <c r="M10" s="350"/>
      <c r="N10" s="350"/>
      <c r="O10" s="350"/>
      <c r="P10" s="350"/>
      <c r="Q10" s="34" t="s">
        <v>1493</v>
      </c>
    </row>
    <row r="11" spans="2:37" ht="15" customHeight="1" x14ac:dyDescent="0.15">
      <c r="D11" s="6" t="s">
        <v>128</v>
      </c>
      <c r="E11" s="6" t="s">
        <v>132</v>
      </c>
      <c r="F11" s="6" t="s">
        <v>561</v>
      </c>
      <c r="H11" s="6" t="s">
        <v>634</v>
      </c>
      <c r="J11" s="233" t="s">
        <v>637</v>
      </c>
      <c r="K11" s="233"/>
      <c r="L11" s="9" t="s">
        <v>635</v>
      </c>
      <c r="M11" s="335"/>
      <c r="N11" s="335"/>
      <c r="O11" s="335"/>
      <c r="P11" s="335"/>
      <c r="Q11" s="9" t="s">
        <v>636</v>
      </c>
      <c r="R11" s="233" t="s">
        <v>638</v>
      </c>
      <c r="S11" s="233"/>
      <c r="T11" s="9" t="s">
        <v>635</v>
      </c>
      <c r="U11" s="335"/>
      <c r="V11" s="335"/>
      <c r="W11" s="335"/>
      <c r="X11" s="335"/>
      <c r="Y11" s="9" t="s">
        <v>636</v>
      </c>
    </row>
    <row r="12" spans="2:37" ht="15" customHeight="1" x14ac:dyDescent="0.15">
      <c r="B12" s="30"/>
      <c r="C12" s="30"/>
      <c r="D12" s="30" t="s">
        <v>128</v>
      </c>
      <c r="E12" s="30" t="s">
        <v>547</v>
      </c>
      <c r="F12" s="30" t="s">
        <v>406</v>
      </c>
      <c r="G12" s="30"/>
      <c r="H12" s="30" t="s">
        <v>634</v>
      </c>
      <c r="I12" s="30"/>
      <c r="J12" s="30"/>
      <c r="K12" s="30"/>
      <c r="L12" s="30"/>
      <c r="M12" s="336"/>
      <c r="N12" s="336"/>
      <c r="O12" s="336"/>
      <c r="P12" s="336"/>
      <c r="Q12" s="336"/>
      <c r="R12" s="336"/>
      <c r="S12" s="336"/>
      <c r="T12" s="336"/>
      <c r="U12" s="32" t="s">
        <v>565</v>
      </c>
      <c r="V12" s="311" t="s">
        <v>566</v>
      </c>
      <c r="W12" s="311"/>
      <c r="X12" s="336"/>
      <c r="Y12" s="336"/>
      <c r="Z12" s="336"/>
      <c r="AA12" s="336"/>
      <c r="AB12" s="336"/>
      <c r="AC12" s="336"/>
      <c r="AD12" s="336"/>
      <c r="AE12" s="336"/>
      <c r="AF12" s="32" t="s">
        <v>565</v>
      </c>
      <c r="AG12" s="30"/>
      <c r="AH12" s="30"/>
      <c r="AI12" s="30"/>
      <c r="AJ12" s="30"/>
      <c r="AK12" s="30"/>
    </row>
    <row r="13" spans="2:37" ht="15" customHeight="1" x14ac:dyDescent="0.15">
      <c r="B13" s="40" t="s">
        <v>639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37" ht="15" customHeight="1" x14ac:dyDescent="0.15">
      <c r="E14" s="36" t="s">
        <v>171</v>
      </c>
      <c r="F14" s="6" t="s">
        <v>640</v>
      </c>
    </row>
    <row r="15" spans="2:37" ht="15" customHeight="1" x14ac:dyDescent="0.15">
      <c r="B15" s="30"/>
      <c r="C15" s="30"/>
      <c r="D15" s="30"/>
      <c r="E15" s="5" t="s">
        <v>171</v>
      </c>
      <c r="F15" s="30" t="s">
        <v>641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2:37" ht="15" customHeight="1" x14ac:dyDescent="0.15">
      <c r="B16" s="6" t="s">
        <v>642</v>
      </c>
    </row>
    <row r="17" spans="2:37" ht="15" customHeight="1" x14ac:dyDescent="0.15">
      <c r="E17" s="36" t="s">
        <v>171</v>
      </c>
      <c r="F17" s="6" t="s">
        <v>643</v>
      </c>
    </row>
    <row r="18" spans="2:37" ht="15" customHeight="1" x14ac:dyDescent="0.15">
      <c r="E18" s="36" t="s">
        <v>171</v>
      </c>
      <c r="F18" s="6" t="s">
        <v>644</v>
      </c>
    </row>
    <row r="19" spans="2:37" ht="15" customHeight="1" x14ac:dyDescent="0.15">
      <c r="E19" s="36" t="s">
        <v>171</v>
      </c>
      <c r="F19" s="6" t="s">
        <v>645</v>
      </c>
    </row>
    <row r="20" spans="2:37" ht="15" customHeight="1" x14ac:dyDescent="0.15">
      <c r="E20" s="36" t="s">
        <v>171</v>
      </c>
      <c r="F20" s="6" t="s">
        <v>646</v>
      </c>
    </row>
    <row r="21" spans="2:37" ht="15" customHeight="1" x14ac:dyDescent="0.15">
      <c r="B21" s="30"/>
      <c r="C21" s="30"/>
      <c r="D21" s="30"/>
      <c r="E21" s="5" t="s">
        <v>171</v>
      </c>
      <c r="F21" s="30" t="s">
        <v>647</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2:37" ht="15" customHeight="1" x14ac:dyDescent="0.15">
      <c r="B22" s="6" t="s">
        <v>648</v>
      </c>
    </row>
    <row r="23" spans="2:37" ht="15" customHeight="1" x14ac:dyDescent="0.15">
      <c r="D23" s="6" t="s">
        <v>128</v>
      </c>
      <c r="E23" s="6" t="s">
        <v>129</v>
      </c>
      <c r="F23" s="6" t="s">
        <v>649</v>
      </c>
      <c r="H23" s="6" t="s">
        <v>634</v>
      </c>
      <c r="J23" s="9" t="s">
        <v>635</v>
      </c>
      <c r="K23" s="338"/>
      <c r="L23" s="338"/>
      <c r="M23" s="338"/>
      <c r="N23" s="338"/>
      <c r="O23" s="338"/>
      <c r="P23" s="338"/>
      <c r="Q23" s="338"/>
      <c r="R23" s="338"/>
      <c r="S23" s="9" t="s">
        <v>636</v>
      </c>
    </row>
    <row r="24" spans="2:37" ht="15" customHeight="1" x14ac:dyDescent="0.15">
      <c r="D24" s="6" t="s">
        <v>128</v>
      </c>
      <c r="E24" s="6" t="s">
        <v>131</v>
      </c>
      <c r="F24" s="6" t="s">
        <v>650</v>
      </c>
      <c r="H24" s="6" t="s">
        <v>634</v>
      </c>
    </row>
    <row r="25" spans="2:37" ht="15" customHeight="1" x14ac:dyDescent="0.15">
      <c r="E25" s="36" t="s">
        <v>171</v>
      </c>
      <c r="F25" s="6" t="s">
        <v>651</v>
      </c>
    </row>
    <row r="26" spans="2:37" ht="15" customHeight="1" x14ac:dyDescent="0.15">
      <c r="E26" s="9" t="s">
        <v>635</v>
      </c>
      <c r="J26" s="33" t="s">
        <v>652</v>
      </c>
      <c r="K26" s="338"/>
      <c r="L26" s="338"/>
      <c r="M26" s="338"/>
      <c r="N26" s="338"/>
      <c r="O26" s="338"/>
      <c r="P26" s="338"/>
      <c r="Q26" s="338"/>
      <c r="R26" s="338"/>
      <c r="S26" s="9" t="s">
        <v>636</v>
      </c>
    </row>
    <row r="27" spans="2:37" ht="15" customHeight="1" x14ac:dyDescent="0.15">
      <c r="B27" s="30"/>
      <c r="C27" s="30"/>
      <c r="D27" s="30"/>
      <c r="E27" s="36" t="s">
        <v>171</v>
      </c>
      <c r="F27" s="30" t="s">
        <v>653</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40" t="s">
        <v>654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30"/>
      <c r="C29" s="30"/>
      <c r="J29" s="32" t="s">
        <v>635</v>
      </c>
      <c r="K29" s="339"/>
      <c r="L29" s="339"/>
      <c r="M29" s="339"/>
      <c r="N29" s="339"/>
      <c r="O29" s="339"/>
      <c r="P29" s="339"/>
      <c r="Q29" s="339"/>
      <c r="R29" s="339"/>
      <c r="S29" s="32" t="s">
        <v>636</v>
      </c>
      <c r="T29" s="30"/>
      <c r="U29" s="30"/>
      <c r="V29" s="30"/>
      <c r="AG29" s="30"/>
      <c r="AH29" s="30"/>
      <c r="AI29" s="30"/>
      <c r="AJ29" s="30"/>
      <c r="AK29" s="30"/>
    </row>
    <row r="30" spans="2:37" ht="15" customHeight="1" x14ac:dyDescent="0.15">
      <c r="B30" s="40" t="s">
        <v>655</v>
      </c>
      <c r="C30" s="40"/>
      <c r="D30" s="40"/>
      <c r="E30" s="40"/>
      <c r="F30" s="40"/>
      <c r="G30" s="40"/>
      <c r="H30" s="40"/>
      <c r="I30" s="40"/>
      <c r="J30" s="40"/>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row>
    <row r="31" spans="2:37" ht="15" customHeight="1" x14ac:dyDescent="0.15">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row>
    <row r="32" spans="2:37" ht="15" customHeight="1" x14ac:dyDescent="0.15">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row>
    <row r="33" spans="2:37" ht="15" customHeight="1" x14ac:dyDescent="0.15">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row>
    <row r="34" spans="2:37" ht="15" customHeight="1" x14ac:dyDescent="0.15">
      <c r="B34" s="30"/>
      <c r="C34" s="30"/>
      <c r="D34" s="30"/>
      <c r="E34" s="30"/>
      <c r="F34" s="30"/>
      <c r="G34" s="30"/>
      <c r="H34" s="30"/>
      <c r="I34" s="30"/>
      <c r="J34" s="30"/>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row>
    <row r="37" spans="2:37" ht="15" customHeight="1" x14ac:dyDescent="0.15">
      <c r="B37" s="289" t="s">
        <v>630</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row>
    <row r="38" spans="2:37" ht="15" customHeight="1" x14ac:dyDescent="0.15">
      <c r="B38" s="30" t="s">
        <v>631</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2:37" ht="15" customHeight="1" x14ac:dyDescent="0.15">
      <c r="B39" s="30" t="s">
        <v>577</v>
      </c>
      <c r="C39" s="30"/>
      <c r="D39" s="30"/>
      <c r="E39" s="30"/>
      <c r="F39" s="30"/>
      <c r="G39" s="30"/>
      <c r="H39" s="30"/>
      <c r="I39" s="30"/>
      <c r="J39" s="30"/>
      <c r="K39" s="336"/>
      <c r="L39" s="336"/>
      <c r="M39" s="336"/>
      <c r="N39" s="336"/>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5" customHeight="1" x14ac:dyDescent="0.15">
      <c r="B40" s="27" t="s">
        <v>632</v>
      </c>
      <c r="C40" s="27"/>
      <c r="D40" s="27"/>
      <c r="E40" s="27"/>
      <c r="F40" s="27"/>
      <c r="G40" s="27"/>
      <c r="H40" s="27"/>
      <c r="I40" s="27"/>
      <c r="J40" s="27"/>
      <c r="K40" s="349"/>
      <c r="L40" s="349"/>
      <c r="M40" s="349"/>
      <c r="N40" s="349"/>
      <c r="O40" s="94" t="s">
        <v>1494</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633</v>
      </c>
    </row>
    <row r="42" spans="2:37" ht="15" customHeight="1" x14ac:dyDescent="0.15">
      <c r="D42" s="6" t="s">
        <v>128</v>
      </c>
      <c r="E42" s="6" t="s">
        <v>129</v>
      </c>
      <c r="F42" s="6" t="s">
        <v>558</v>
      </c>
      <c r="K42" s="6" t="s">
        <v>634</v>
      </c>
      <c r="L42" s="9" t="s">
        <v>635</v>
      </c>
      <c r="M42" s="350"/>
      <c r="N42" s="350"/>
      <c r="O42" s="350"/>
      <c r="P42" s="350"/>
      <c r="Q42" s="34" t="s">
        <v>1493</v>
      </c>
    </row>
    <row r="43" spans="2:37" ht="15" customHeight="1" x14ac:dyDescent="0.15">
      <c r="D43" s="6" t="s">
        <v>128</v>
      </c>
      <c r="E43" s="6" t="s">
        <v>131</v>
      </c>
      <c r="F43" s="6" t="s">
        <v>587</v>
      </c>
      <c r="K43" s="6" t="s">
        <v>634</v>
      </c>
      <c r="L43" s="9" t="s">
        <v>635</v>
      </c>
      <c r="M43" s="350"/>
      <c r="N43" s="350"/>
      <c r="O43" s="350"/>
      <c r="P43" s="350"/>
      <c r="Q43" s="34" t="s">
        <v>1493</v>
      </c>
    </row>
    <row r="44" spans="2:37" ht="15" customHeight="1" x14ac:dyDescent="0.15">
      <c r="D44" s="6" t="s">
        <v>128</v>
      </c>
      <c r="E44" s="6" t="s">
        <v>132</v>
      </c>
      <c r="F44" s="6" t="s">
        <v>561</v>
      </c>
      <c r="H44" s="6" t="s">
        <v>634</v>
      </c>
      <c r="J44" s="233" t="s">
        <v>637</v>
      </c>
      <c r="K44" s="233"/>
      <c r="L44" s="9" t="s">
        <v>635</v>
      </c>
      <c r="M44" s="335"/>
      <c r="N44" s="335"/>
      <c r="O44" s="335"/>
      <c r="P44" s="335"/>
      <c r="Q44" s="9" t="s">
        <v>636</v>
      </c>
      <c r="R44" s="233" t="s">
        <v>638</v>
      </c>
      <c r="S44" s="233"/>
      <c r="T44" s="9" t="s">
        <v>635</v>
      </c>
      <c r="U44" s="335"/>
      <c r="V44" s="335"/>
      <c r="W44" s="335"/>
      <c r="X44" s="335"/>
      <c r="Y44" s="9" t="s">
        <v>636</v>
      </c>
    </row>
    <row r="45" spans="2:37" ht="15" customHeight="1" x14ac:dyDescent="0.15">
      <c r="B45" s="30"/>
      <c r="C45" s="30"/>
      <c r="D45" s="30" t="s">
        <v>128</v>
      </c>
      <c r="E45" s="30" t="s">
        <v>547</v>
      </c>
      <c r="F45" s="30" t="s">
        <v>406</v>
      </c>
      <c r="G45" s="30"/>
      <c r="H45" s="30" t="s">
        <v>634</v>
      </c>
      <c r="I45" s="30"/>
      <c r="J45" s="30"/>
      <c r="K45" s="30"/>
      <c r="L45" s="30"/>
      <c r="M45" s="336"/>
      <c r="N45" s="336"/>
      <c r="O45" s="336"/>
      <c r="P45" s="336"/>
      <c r="Q45" s="336"/>
      <c r="R45" s="336"/>
      <c r="S45" s="336"/>
      <c r="T45" s="336"/>
      <c r="U45" s="32" t="s">
        <v>565</v>
      </c>
      <c r="V45" s="311" t="s">
        <v>566</v>
      </c>
      <c r="W45" s="311"/>
      <c r="X45" s="336"/>
      <c r="Y45" s="336"/>
      <c r="Z45" s="336"/>
      <c r="AA45" s="336"/>
      <c r="AB45" s="336"/>
      <c r="AC45" s="336"/>
      <c r="AD45" s="336"/>
      <c r="AE45" s="336"/>
      <c r="AF45" s="32" t="s">
        <v>565</v>
      </c>
      <c r="AG45" s="30"/>
      <c r="AH45" s="30"/>
      <c r="AI45" s="30"/>
      <c r="AJ45" s="30"/>
      <c r="AK45" s="30"/>
    </row>
    <row r="46" spans="2:37" ht="15" customHeight="1" x14ac:dyDescent="0.15">
      <c r="B46" s="40" t="s">
        <v>639</v>
      </c>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2:37" ht="15" customHeight="1" x14ac:dyDescent="0.15">
      <c r="E47" s="36" t="s">
        <v>171</v>
      </c>
      <c r="F47" s="6" t="s">
        <v>640</v>
      </c>
    </row>
    <row r="48" spans="2:37" ht="15" customHeight="1" x14ac:dyDescent="0.15">
      <c r="B48" s="30"/>
      <c r="C48" s="30"/>
      <c r="D48" s="30"/>
      <c r="E48" s="5" t="s">
        <v>171</v>
      </c>
      <c r="F48" s="30" t="s">
        <v>641</v>
      </c>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2:37" ht="15" customHeight="1" x14ac:dyDescent="0.15">
      <c r="B49" s="6" t="s">
        <v>642</v>
      </c>
    </row>
    <row r="50" spans="2:37" ht="15" customHeight="1" x14ac:dyDescent="0.15">
      <c r="E50" s="36" t="s">
        <v>171</v>
      </c>
      <c r="F50" s="6" t="s">
        <v>643</v>
      </c>
    </row>
    <row r="51" spans="2:37" ht="15" customHeight="1" x14ac:dyDescent="0.15">
      <c r="E51" s="36" t="s">
        <v>171</v>
      </c>
      <c r="F51" s="6" t="s">
        <v>644</v>
      </c>
    </row>
    <row r="52" spans="2:37" ht="15" customHeight="1" x14ac:dyDescent="0.15">
      <c r="E52" s="36" t="s">
        <v>171</v>
      </c>
      <c r="F52" s="6" t="s">
        <v>645</v>
      </c>
    </row>
    <row r="53" spans="2:37" ht="15" customHeight="1" x14ac:dyDescent="0.15">
      <c r="E53" s="36" t="s">
        <v>171</v>
      </c>
      <c r="F53" s="6" t="s">
        <v>646</v>
      </c>
    </row>
    <row r="54" spans="2:37" ht="15" customHeight="1" x14ac:dyDescent="0.15">
      <c r="B54" s="30"/>
      <c r="C54" s="30"/>
      <c r="D54" s="30"/>
      <c r="E54" s="5" t="s">
        <v>171</v>
      </c>
      <c r="F54" s="30" t="s">
        <v>647</v>
      </c>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2:37" ht="15" customHeight="1" x14ac:dyDescent="0.15">
      <c r="B55" s="6" t="s">
        <v>648</v>
      </c>
    </row>
    <row r="56" spans="2:37" ht="15" customHeight="1" x14ac:dyDescent="0.15">
      <c r="D56" s="6" t="s">
        <v>128</v>
      </c>
      <c r="E56" s="6" t="s">
        <v>129</v>
      </c>
      <c r="F56" s="6" t="s">
        <v>649</v>
      </c>
      <c r="H56" s="6" t="s">
        <v>634</v>
      </c>
      <c r="J56" s="9" t="s">
        <v>635</v>
      </c>
      <c r="K56" s="338"/>
      <c r="L56" s="338"/>
      <c r="M56" s="338"/>
      <c r="N56" s="338"/>
      <c r="O56" s="338"/>
      <c r="P56" s="338"/>
      <c r="Q56" s="338"/>
      <c r="R56" s="338"/>
      <c r="S56" s="9" t="s">
        <v>636</v>
      </c>
    </row>
    <row r="57" spans="2:37" ht="15" customHeight="1" x14ac:dyDescent="0.15">
      <c r="D57" s="6" t="s">
        <v>128</v>
      </c>
      <c r="E57" s="6" t="s">
        <v>131</v>
      </c>
      <c r="F57" s="6" t="s">
        <v>650</v>
      </c>
      <c r="H57" s="6" t="s">
        <v>634</v>
      </c>
    </row>
    <row r="58" spans="2:37" ht="15" customHeight="1" x14ac:dyDescent="0.15">
      <c r="E58" s="36" t="s">
        <v>171</v>
      </c>
      <c r="F58" s="6" t="s">
        <v>651</v>
      </c>
    </row>
    <row r="59" spans="2:37" ht="15" customHeight="1" x14ac:dyDescent="0.15">
      <c r="E59" s="9" t="s">
        <v>635</v>
      </c>
      <c r="J59" s="33" t="s">
        <v>652</v>
      </c>
      <c r="K59" s="338"/>
      <c r="L59" s="338"/>
      <c r="M59" s="338"/>
      <c r="N59" s="338"/>
      <c r="O59" s="338"/>
      <c r="P59" s="338"/>
      <c r="Q59" s="338"/>
      <c r="R59" s="338"/>
      <c r="S59" s="9" t="s">
        <v>636</v>
      </c>
    </row>
    <row r="60" spans="2:37" ht="15" customHeight="1" x14ac:dyDescent="0.15">
      <c r="B60" s="30"/>
      <c r="C60" s="30"/>
      <c r="D60" s="30"/>
      <c r="E60" s="36" t="s">
        <v>171</v>
      </c>
      <c r="F60" s="30" t="s">
        <v>653</v>
      </c>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2:37" ht="15" customHeight="1" x14ac:dyDescent="0.15">
      <c r="B61" s="40" t="s">
        <v>654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row>
    <row r="62" spans="2:37" ht="15" customHeight="1" x14ac:dyDescent="0.15">
      <c r="B62" s="30"/>
      <c r="C62" s="30"/>
      <c r="J62" s="32" t="s">
        <v>635</v>
      </c>
      <c r="K62" s="339"/>
      <c r="L62" s="339"/>
      <c r="M62" s="339"/>
      <c r="N62" s="339"/>
      <c r="O62" s="339"/>
      <c r="P62" s="339"/>
      <c r="Q62" s="339"/>
      <c r="R62" s="339"/>
      <c r="S62" s="32" t="s">
        <v>636</v>
      </c>
      <c r="T62" s="30"/>
      <c r="U62" s="30"/>
      <c r="V62" s="30"/>
      <c r="AG62" s="30"/>
      <c r="AH62" s="30"/>
      <c r="AI62" s="30"/>
      <c r="AJ62" s="30"/>
      <c r="AK62" s="30"/>
    </row>
    <row r="63" spans="2:37" ht="15" customHeight="1" x14ac:dyDescent="0.15">
      <c r="B63" s="40" t="s">
        <v>655</v>
      </c>
      <c r="C63" s="40"/>
      <c r="D63" s="40"/>
      <c r="E63" s="40"/>
      <c r="F63" s="40"/>
      <c r="G63" s="40"/>
      <c r="H63" s="40"/>
      <c r="I63" s="40"/>
      <c r="J63" s="40"/>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row>
    <row r="64" spans="2:37" ht="15" customHeight="1" x14ac:dyDescent="0.15">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row>
    <row r="65" spans="2:37" ht="15" customHeight="1" x14ac:dyDescent="0.15">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row>
    <row r="66" spans="2:37" ht="15" customHeight="1" x14ac:dyDescent="0.15">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2:37" ht="15" customHeight="1" x14ac:dyDescent="0.15">
      <c r="B67" s="30"/>
      <c r="C67" s="30"/>
      <c r="D67" s="30"/>
      <c r="E67" s="30"/>
      <c r="F67" s="30"/>
      <c r="G67" s="30"/>
      <c r="H67" s="30"/>
      <c r="I67" s="30"/>
      <c r="J67" s="30"/>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row>
  </sheetData>
  <mergeCells count="40">
    <mergeCell ref="J11:K11"/>
    <mergeCell ref="R11:S11"/>
    <mergeCell ref="M11:P11"/>
    <mergeCell ref="U11:X11"/>
    <mergeCell ref="B4:AK4"/>
    <mergeCell ref="K6:N6"/>
    <mergeCell ref="K7:N7"/>
    <mergeCell ref="M9:P9"/>
    <mergeCell ref="M10:P10"/>
    <mergeCell ref="M12:T12"/>
    <mergeCell ref="V12:W12"/>
    <mergeCell ref="X12:AE12"/>
    <mergeCell ref="K23:R23"/>
    <mergeCell ref="K26:R26"/>
    <mergeCell ref="K29:R29"/>
    <mergeCell ref="K30:AK30"/>
    <mergeCell ref="K32:AK32"/>
    <mergeCell ref="K33:AK33"/>
    <mergeCell ref="K34:AK34"/>
    <mergeCell ref="K31:AK31"/>
    <mergeCell ref="K62:R62"/>
    <mergeCell ref="B37:AK37"/>
    <mergeCell ref="K39:N39"/>
    <mergeCell ref="K40:N40"/>
    <mergeCell ref="M42:P42"/>
    <mergeCell ref="M43:P43"/>
    <mergeCell ref="J44:K44"/>
    <mergeCell ref="M44:P44"/>
    <mergeCell ref="R44:S44"/>
    <mergeCell ref="U44:X44"/>
    <mergeCell ref="M45:T45"/>
    <mergeCell ref="V45:W45"/>
    <mergeCell ref="X45:AE45"/>
    <mergeCell ref="K56:R56"/>
    <mergeCell ref="K59:R59"/>
    <mergeCell ref="K63:AK63"/>
    <mergeCell ref="K64:AK64"/>
    <mergeCell ref="K65:AK65"/>
    <mergeCell ref="K66:AK66"/>
    <mergeCell ref="K67:AK67"/>
  </mergeCells>
  <phoneticPr fontId="21"/>
  <dataValidations count="3">
    <dataValidation type="list" allowBlank="1" showInputMessage="1" prompt="選択" sqref="M12:T12 X12:AE12 M45:T45 X45:AE45" xr:uid="{00000000-0002-0000-1100-000000000000}">
      <formula1>構造</formula1>
    </dataValidation>
    <dataValidation type="list" allowBlank="1" showInputMessage="1" showErrorMessage="1" prompt="選択" sqref="E14:E15 E17:E21 E25 E27 E47:E48 E50:E54 E58 E60" xr:uid="{00000000-0002-0000-1100-000001000000}">
      <formula1>選択</formula1>
    </dataValidation>
    <dataValidation type="list" allowBlank="1" showInputMessage="1" prompt="選択" sqref="K29:R29 K62:R62" xr:uid="{00000000-0002-0000-11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35" max="3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79998168889431442"/>
  </sheetPr>
  <dimension ref="A4:BU111"/>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4" spans="2:37" ht="15" customHeight="1" x14ac:dyDescent="0.15">
      <c r="B4" s="378" t="s">
        <v>678</v>
      </c>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7"/>
      <c r="AF4" s="375" t="s">
        <v>679</v>
      </c>
      <c r="AG4" s="376"/>
      <c r="AH4" s="376"/>
      <c r="AI4" s="376"/>
      <c r="AJ4" s="376"/>
      <c r="AK4" s="377"/>
    </row>
    <row r="5" spans="2:37" ht="15" customHeight="1" x14ac:dyDescent="0.15">
      <c r="B5" s="354" t="s">
        <v>211</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6"/>
      <c r="AF5" s="385" t="s">
        <v>676</v>
      </c>
      <c r="AG5" s="386"/>
      <c r="AH5" s="386"/>
      <c r="AI5" s="386"/>
      <c r="AJ5" s="386"/>
      <c r="AK5" s="387"/>
    </row>
    <row r="6" spans="2:37" ht="15" customHeight="1" x14ac:dyDescent="0.15">
      <c r="B6" s="366" t="s">
        <v>212</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8"/>
      <c r="AF6" s="369" t="s">
        <v>340</v>
      </c>
      <c r="AG6" s="370"/>
      <c r="AH6" s="370"/>
      <c r="AI6" s="370"/>
      <c r="AJ6" s="370"/>
      <c r="AK6" s="371"/>
    </row>
    <row r="7" spans="2:37" ht="15" customHeight="1" x14ac:dyDescent="0.15">
      <c r="B7" s="366" t="s">
        <v>213</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8"/>
      <c r="AF7" s="369" t="s">
        <v>341</v>
      </c>
      <c r="AG7" s="370"/>
      <c r="AH7" s="370"/>
      <c r="AI7" s="370"/>
      <c r="AJ7" s="370"/>
      <c r="AK7" s="371"/>
    </row>
    <row r="8" spans="2:37" ht="15" customHeight="1" x14ac:dyDescent="0.15">
      <c r="B8" s="366" t="s">
        <v>214</v>
      </c>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8"/>
      <c r="AF8" s="369" t="s">
        <v>342</v>
      </c>
      <c r="AG8" s="370"/>
      <c r="AH8" s="370"/>
      <c r="AI8" s="370"/>
      <c r="AJ8" s="370"/>
      <c r="AK8" s="371"/>
    </row>
    <row r="9" spans="2:37" ht="15" customHeight="1" x14ac:dyDescent="0.15">
      <c r="B9" s="366" t="s">
        <v>215</v>
      </c>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369" t="s">
        <v>343</v>
      </c>
      <c r="AG9" s="370"/>
      <c r="AH9" s="370"/>
      <c r="AI9" s="370"/>
      <c r="AJ9" s="370"/>
      <c r="AK9" s="371"/>
    </row>
    <row r="10" spans="2:37" ht="15" customHeight="1" x14ac:dyDescent="0.15">
      <c r="B10" s="366" t="s">
        <v>656</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8"/>
      <c r="AF10" s="369" t="s">
        <v>344</v>
      </c>
      <c r="AG10" s="370"/>
      <c r="AH10" s="370"/>
      <c r="AI10" s="370"/>
      <c r="AJ10" s="370"/>
      <c r="AK10" s="371"/>
    </row>
    <row r="11" spans="2:37" ht="15" customHeight="1" x14ac:dyDescent="0.15">
      <c r="B11" s="366" t="s">
        <v>217</v>
      </c>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8"/>
      <c r="AF11" s="369" t="s">
        <v>345</v>
      </c>
      <c r="AG11" s="370"/>
      <c r="AH11" s="370"/>
      <c r="AI11" s="370"/>
      <c r="AJ11" s="370"/>
      <c r="AK11" s="371"/>
    </row>
    <row r="12" spans="2:37" ht="15" customHeight="1" x14ac:dyDescent="0.15">
      <c r="B12" s="366" t="s">
        <v>218</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369" t="s">
        <v>346</v>
      </c>
      <c r="AG12" s="370"/>
      <c r="AH12" s="370"/>
      <c r="AI12" s="370"/>
      <c r="AJ12" s="370"/>
      <c r="AK12" s="371"/>
    </row>
    <row r="13" spans="2:37" ht="15" customHeight="1" x14ac:dyDescent="0.15">
      <c r="B13" s="366" t="s">
        <v>1785</v>
      </c>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8"/>
      <c r="AF13" s="369" t="s">
        <v>1784</v>
      </c>
      <c r="AG13" s="370"/>
      <c r="AH13" s="370"/>
      <c r="AI13" s="370"/>
      <c r="AJ13" s="370"/>
      <c r="AK13" s="371"/>
    </row>
    <row r="14" spans="2:37" ht="15" customHeight="1" x14ac:dyDescent="0.15">
      <c r="B14" s="366" t="s">
        <v>1786</v>
      </c>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8"/>
      <c r="AF14" s="369" t="s">
        <v>347</v>
      </c>
      <c r="AG14" s="370"/>
      <c r="AH14" s="370"/>
      <c r="AI14" s="370"/>
      <c r="AJ14" s="370"/>
      <c r="AK14" s="371"/>
    </row>
    <row r="15" spans="2:37" ht="15" customHeight="1" x14ac:dyDescent="0.15">
      <c r="B15" s="366" t="s">
        <v>1787</v>
      </c>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8"/>
      <c r="AF15" s="369" t="s">
        <v>348</v>
      </c>
      <c r="AG15" s="370"/>
      <c r="AH15" s="370"/>
      <c r="AI15" s="370"/>
      <c r="AJ15" s="370"/>
      <c r="AK15" s="371"/>
    </row>
    <row r="16" spans="2:37" ht="15" customHeight="1" x14ac:dyDescent="0.15">
      <c r="B16" s="366" t="s">
        <v>657</v>
      </c>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8"/>
      <c r="AF16" s="369" t="s">
        <v>349</v>
      </c>
      <c r="AG16" s="370"/>
      <c r="AH16" s="370"/>
      <c r="AI16" s="370"/>
      <c r="AJ16" s="370"/>
      <c r="AK16" s="371"/>
    </row>
    <row r="17" spans="2:37" ht="15" customHeight="1" x14ac:dyDescent="0.15">
      <c r="B17" s="366" t="s">
        <v>227</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8"/>
      <c r="AF17" s="369" t="s">
        <v>350</v>
      </c>
      <c r="AG17" s="370"/>
      <c r="AH17" s="370"/>
      <c r="AI17" s="370"/>
      <c r="AJ17" s="370"/>
      <c r="AK17" s="371"/>
    </row>
    <row r="18" spans="2:37" ht="15" customHeight="1" x14ac:dyDescent="0.15">
      <c r="B18" s="366" t="s">
        <v>228</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8"/>
      <c r="AF18" s="369" t="s">
        <v>351</v>
      </c>
      <c r="AG18" s="370"/>
      <c r="AH18" s="370"/>
      <c r="AI18" s="370"/>
      <c r="AJ18" s="370"/>
      <c r="AK18" s="371"/>
    </row>
    <row r="19" spans="2:37" ht="15" customHeight="1" x14ac:dyDescent="0.15">
      <c r="B19" s="366" t="s">
        <v>1788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8"/>
      <c r="AF19" s="369" t="s">
        <v>677</v>
      </c>
      <c r="AG19" s="370"/>
      <c r="AH19" s="370"/>
      <c r="AI19" s="370"/>
      <c r="AJ19" s="370"/>
      <c r="AK19" s="371"/>
    </row>
    <row r="20" spans="2:37" ht="15" customHeight="1" x14ac:dyDescent="0.15">
      <c r="B20" s="366" t="s">
        <v>658</v>
      </c>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8"/>
      <c r="AF20" s="369" t="s">
        <v>352</v>
      </c>
      <c r="AG20" s="370"/>
      <c r="AH20" s="370"/>
      <c r="AI20" s="370"/>
      <c r="AJ20" s="370"/>
      <c r="AK20" s="371"/>
    </row>
    <row r="21" spans="2:37" ht="15" customHeight="1" x14ac:dyDescent="0.15">
      <c r="B21" s="366" t="s">
        <v>659</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8"/>
      <c r="AF21" s="369" t="s">
        <v>353</v>
      </c>
      <c r="AG21" s="370"/>
      <c r="AH21" s="370"/>
      <c r="AI21" s="370"/>
      <c r="AJ21" s="370"/>
      <c r="AK21" s="371"/>
    </row>
    <row r="22" spans="2:37" ht="15" customHeight="1" x14ac:dyDescent="0.15">
      <c r="B22" s="366" t="s">
        <v>1789</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8"/>
      <c r="AF22" s="369" t="s">
        <v>1790</v>
      </c>
      <c r="AG22" s="370"/>
      <c r="AH22" s="370"/>
      <c r="AI22" s="370"/>
      <c r="AJ22" s="370"/>
      <c r="AK22" s="371"/>
    </row>
    <row r="23" spans="2:37" ht="15" customHeight="1" x14ac:dyDescent="0.15">
      <c r="B23" s="366" t="s">
        <v>660</v>
      </c>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8"/>
      <c r="AF23" s="369" t="s">
        <v>354</v>
      </c>
      <c r="AG23" s="370"/>
      <c r="AH23" s="370"/>
      <c r="AI23" s="370"/>
      <c r="AJ23" s="370"/>
      <c r="AK23" s="371"/>
    </row>
    <row r="24" spans="2:37" ht="15" customHeight="1" x14ac:dyDescent="0.15">
      <c r="B24" s="366" t="s">
        <v>661</v>
      </c>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8"/>
      <c r="AF24" s="369" t="s">
        <v>355</v>
      </c>
      <c r="AG24" s="370"/>
      <c r="AH24" s="370"/>
      <c r="AI24" s="370"/>
      <c r="AJ24" s="370"/>
      <c r="AK24" s="371"/>
    </row>
    <row r="25" spans="2:37" ht="15" customHeight="1" x14ac:dyDescent="0.15">
      <c r="B25" s="366" t="s">
        <v>662</v>
      </c>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8"/>
      <c r="AF25" s="369" t="s">
        <v>356</v>
      </c>
      <c r="AG25" s="370"/>
      <c r="AH25" s="370"/>
      <c r="AI25" s="370"/>
      <c r="AJ25" s="370"/>
      <c r="AK25" s="371"/>
    </row>
    <row r="26" spans="2:37" ht="15" customHeight="1" x14ac:dyDescent="0.15">
      <c r="B26" s="366" t="s">
        <v>1791</v>
      </c>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8"/>
      <c r="AF26" s="369" t="s">
        <v>357</v>
      </c>
      <c r="AG26" s="370"/>
      <c r="AH26" s="370"/>
      <c r="AI26" s="370"/>
      <c r="AJ26" s="370"/>
      <c r="AK26" s="371"/>
    </row>
    <row r="27" spans="2:37" ht="15" customHeight="1" x14ac:dyDescent="0.15">
      <c r="B27" s="366" t="s">
        <v>1793</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8"/>
      <c r="AF27" s="369" t="s">
        <v>1792</v>
      </c>
      <c r="AG27" s="370"/>
      <c r="AH27" s="370"/>
      <c r="AI27" s="370"/>
      <c r="AJ27" s="370"/>
      <c r="AK27" s="371"/>
    </row>
    <row r="28" spans="2:37" ht="15" customHeight="1" x14ac:dyDescent="0.15">
      <c r="B28" s="372" t="s">
        <v>1794</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57" t="s">
        <v>358</v>
      </c>
      <c r="AG28" s="358"/>
      <c r="AH28" s="358"/>
      <c r="AI28" s="358"/>
      <c r="AJ28" s="358"/>
      <c r="AK28" s="359"/>
    </row>
    <row r="29" spans="2:37" ht="15" customHeight="1" x14ac:dyDescent="0.15">
      <c r="B29" s="354" t="s">
        <v>1795</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6"/>
      <c r="AF29" s="363"/>
      <c r="AG29" s="364"/>
      <c r="AH29" s="364"/>
      <c r="AI29" s="364"/>
      <c r="AJ29" s="364"/>
      <c r="AK29" s="365"/>
    </row>
    <row r="30" spans="2:37" ht="15" customHeight="1" x14ac:dyDescent="0.15">
      <c r="B30" s="366" t="s">
        <v>1796</v>
      </c>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8"/>
      <c r="AF30" s="369" t="s">
        <v>359</v>
      </c>
      <c r="AG30" s="370"/>
      <c r="AH30" s="370"/>
      <c r="AI30" s="370"/>
      <c r="AJ30" s="370"/>
      <c r="AK30" s="371"/>
    </row>
    <row r="31" spans="2:37" ht="15" customHeight="1" x14ac:dyDescent="0.15">
      <c r="B31" s="366" t="s">
        <v>237</v>
      </c>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8"/>
      <c r="AF31" s="369" t="s">
        <v>360</v>
      </c>
      <c r="AG31" s="370"/>
      <c r="AH31" s="370"/>
      <c r="AI31" s="370"/>
      <c r="AJ31" s="370"/>
      <c r="AK31" s="371"/>
    </row>
    <row r="32" spans="2:37" ht="15" customHeight="1" x14ac:dyDescent="0.15">
      <c r="B32" s="366" t="s">
        <v>238</v>
      </c>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8"/>
      <c r="AF32" s="369" t="s">
        <v>361</v>
      </c>
      <c r="AG32" s="370"/>
      <c r="AH32" s="370"/>
      <c r="AI32" s="370"/>
      <c r="AJ32" s="370"/>
      <c r="AK32" s="371"/>
    </row>
    <row r="33" spans="2:37" ht="15" customHeight="1" x14ac:dyDescent="0.15">
      <c r="B33" s="366" t="s">
        <v>239</v>
      </c>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8"/>
      <c r="AF33" s="369" t="s">
        <v>362</v>
      </c>
      <c r="AG33" s="370"/>
      <c r="AH33" s="370"/>
      <c r="AI33" s="370"/>
      <c r="AJ33" s="370"/>
      <c r="AK33" s="371"/>
    </row>
    <row r="34" spans="2:37" ht="15" customHeight="1" x14ac:dyDescent="0.15">
      <c r="B34" s="366" t="s">
        <v>240</v>
      </c>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8"/>
      <c r="AF34" s="369" t="s">
        <v>363</v>
      </c>
      <c r="AG34" s="370"/>
      <c r="AH34" s="370"/>
      <c r="AI34" s="370"/>
      <c r="AJ34" s="370"/>
      <c r="AK34" s="371"/>
    </row>
    <row r="35" spans="2:37" ht="15" customHeight="1" x14ac:dyDescent="0.15">
      <c r="B35" s="366" t="s">
        <v>241</v>
      </c>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8"/>
      <c r="AF35" s="369" t="s">
        <v>364</v>
      </c>
      <c r="AG35" s="370"/>
      <c r="AH35" s="370"/>
      <c r="AI35" s="370"/>
      <c r="AJ35" s="370"/>
      <c r="AK35" s="371"/>
    </row>
    <row r="36" spans="2:37" ht="15" customHeight="1" x14ac:dyDescent="0.15">
      <c r="B36" s="366" t="s">
        <v>242</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8"/>
      <c r="AF36" s="369" t="s">
        <v>365</v>
      </c>
      <c r="AG36" s="370"/>
      <c r="AH36" s="370"/>
      <c r="AI36" s="370"/>
      <c r="AJ36" s="370"/>
      <c r="AK36" s="371"/>
    </row>
    <row r="37" spans="2:37" ht="15" customHeight="1" x14ac:dyDescent="0.15">
      <c r="B37" s="366" t="s">
        <v>1797</v>
      </c>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8"/>
      <c r="AF37" s="369" t="s">
        <v>366</v>
      </c>
      <c r="AG37" s="370"/>
      <c r="AH37" s="370"/>
      <c r="AI37" s="370"/>
      <c r="AJ37" s="370"/>
      <c r="AK37" s="371"/>
    </row>
    <row r="38" spans="2:37" ht="15" customHeight="1" x14ac:dyDescent="0.15">
      <c r="B38" s="366" t="s">
        <v>663</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8"/>
      <c r="AF38" s="369" t="s">
        <v>367</v>
      </c>
      <c r="AG38" s="370"/>
      <c r="AH38" s="370"/>
      <c r="AI38" s="370"/>
      <c r="AJ38" s="370"/>
      <c r="AK38" s="371"/>
    </row>
    <row r="39" spans="2:37" ht="15" customHeight="1" x14ac:dyDescent="0.15">
      <c r="B39" s="366" t="s">
        <v>664</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8"/>
      <c r="AF39" s="369" t="s">
        <v>368</v>
      </c>
      <c r="AG39" s="370"/>
      <c r="AH39" s="370"/>
      <c r="AI39" s="370"/>
      <c r="AJ39" s="370"/>
      <c r="AK39" s="371"/>
    </row>
    <row r="40" spans="2:37" ht="15" customHeight="1" x14ac:dyDescent="0.15">
      <c r="B40" s="366" t="s">
        <v>1818</v>
      </c>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8"/>
      <c r="AF40" s="369" t="s">
        <v>369</v>
      </c>
      <c r="AG40" s="370"/>
      <c r="AH40" s="370"/>
      <c r="AI40" s="370"/>
      <c r="AJ40" s="370"/>
      <c r="AK40" s="371"/>
    </row>
    <row r="41" spans="2:37" ht="15" customHeight="1" x14ac:dyDescent="0.15">
      <c r="B41" s="366" t="s">
        <v>665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8"/>
      <c r="AF41" s="369" t="s">
        <v>370</v>
      </c>
      <c r="AG41" s="370"/>
      <c r="AH41" s="370"/>
      <c r="AI41" s="370"/>
      <c r="AJ41" s="370"/>
      <c r="AK41" s="371"/>
    </row>
    <row r="42" spans="2:37" ht="15" customHeight="1" x14ac:dyDescent="0.15">
      <c r="B42" s="366" t="s">
        <v>253</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8"/>
      <c r="AF42" s="369" t="s">
        <v>371</v>
      </c>
      <c r="AG42" s="370"/>
      <c r="AH42" s="370"/>
      <c r="AI42" s="370"/>
      <c r="AJ42" s="370"/>
      <c r="AK42" s="371"/>
    </row>
    <row r="43" spans="2:37" ht="15" customHeight="1" x14ac:dyDescent="0.15">
      <c r="B43" s="366" t="s">
        <v>254</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8"/>
      <c r="AF43" s="369" t="s">
        <v>372</v>
      </c>
      <c r="AG43" s="370"/>
      <c r="AH43" s="370"/>
      <c r="AI43" s="370"/>
      <c r="AJ43" s="370"/>
      <c r="AK43" s="371"/>
    </row>
    <row r="44" spans="2:37" ht="15" customHeight="1" x14ac:dyDescent="0.15">
      <c r="B44" s="366" t="s">
        <v>255</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8"/>
      <c r="AF44" s="369" t="s">
        <v>373</v>
      </c>
      <c r="AG44" s="370"/>
      <c r="AH44" s="370"/>
      <c r="AI44" s="370"/>
      <c r="AJ44" s="370"/>
      <c r="AK44" s="371"/>
    </row>
    <row r="45" spans="2:37" ht="15" customHeight="1" x14ac:dyDescent="0.15">
      <c r="B45" s="366" t="s">
        <v>666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8"/>
      <c r="AF45" s="369" t="s">
        <v>374</v>
      </c>
      <c r="AG45" s="370"/>
      <c r="AH45" s="370"/>
      <c r="AI45" s="370"/>
      <c r="AJ45" s="370"/>
      <c r="AK45" s="371"/>
    </row>
    <row r="46" spans="2:37" ht="15" customHeight="1" x14ac:dyDescent="0.15">
      <c r="B46" s="366" t="s">
        <v>667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8"/>
      <c r="AF46" s="369" t="s">
        <v>375</v>
      </c>
      <c r="AG46" s="370"/>
      <c r="AH46" s="370"/>
      <c r="AI46" s="370"/>
      <c r="AJ46" s="370"/>
      <c r="AK46" s="371"/>
    </row>
    <row r="47" spans="2:37" ht="15" customHeight="1" x14ac:dyDescent="0.15">
      <c r="B47" s="372" t="s">
        <v>1819</v>
      </c>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4"/>
      <c r="AF47" s="369" t="s">
        <v>376</v>
      </c>
      <c r="AG47" s="370"/>
      <c r="AH47" s="370"/>
      <c r="AI47" s="370"/>
      <c r="AJ47" s="370"/>
      <c r="AK47" s="371"/>
    </row>
    <row r="48" spans="2:37" ht="15" customHeight="1" x14ac:dyDescent="0.15">
      <c r="B48" s="354" t="s">
        <v>680</v>
      </c>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6"/>
      <c r="AF48" s="369"/>
      <c r="AG48" s="370"/>
      <c r="AH48" s="370"/>
      <c r="AI48" s="370"/>
      <c r="AJ48" s="370"/>
      <c r="AK48" s="371"/>
    </row>
    <row r="49" spans="2:37" ht="15" customHeight="1" x14ac:dyDescent="0.15">
      <c r="B49" s="366" t="s">
        <v>668</v>
      </c>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8"/>
      <c r="AF49" s="369" t="s">
        <v>377</v>
      </c>
      <c r="AG49" s="370"/>
      <c r="AH49" s="370"/>
      <c r="AI49" s="370"/>
      <c r="AJ49" s="370"/>
      <c r="AK49" s="371"/>
    </row>
    <row r="50" spans="2:37" ht="15" customHeight="1" x14ac:dyDescent="0.15">
      <c r="B50" s="379" t="s">
        <v>272</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1"/>
      <c r="AF50" s="382" t="s">
        <v>378</v>
      </c>
      <c r="AG50" s="383"/>
      <c r="AH50" s="383"/>
      <c r="AI50" s="383"/>
      <c r="AJ50" s="383"/>
      <c r="AK50" s="384"/>
    </row>
    <row r="63" spans="2:37" ht="15" customHeight="1" x14ac:dyDescent="0.15">
      <c r="B63" s="378" t="s">
        <v>678</v>
      </c>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7"/>
      <c r="AF63" s="375" t="s">
        <v>679</v>
      </c>
      <c r="AG63" s="376"/>
      <c r="AH63" s="376"/>
      <c r="AI63" s="376"/>
      <c r="AJ63" s="376"/>
      <c r="AK63" s="377"/>
    </row>
    <row r="64" spans="2:37" ht="15" customHeight="1" x14ac:dyDescent="0.15">
      <c r="B64" s="366" t="s">
        <v>273</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8"/>
      <c r="AF64" s="369" t="s">
        <v>379</v>
      </c>
      <c r="AG64" s="370"/>
      <c r="AH64" s="370"/>
      <c r="AI64" s="370"/>
      <c r="AJ64" s="370"/>
      <c r="AK64" s="371"/>
    </row>
    <row r="65" spans="2:37" ht="15" customHeight="1" x14ac:dyDescent="0.15">
      <c r="B65" s="366" t="s">
        <v>669</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c r="AF65" s="369" t="s">
        <v>380</v>
      </c>
      <c r="AG65" s="370"/>
      <c r="AH65" s="370"/>
      <c r="AI65" s="370"/>
      <c r="AJ65" s="370"/>
      <c r="AK65" s="371"/>
    </row>
    <row r="66" spans="2:37" ht="15" customHeight="1" x14ac:dyDescent="0.15">
      <c r="B66" s="366" t="s">
        <v>277</v>
      </c>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8"/>
      <c r="AF66" s="369" t="s">
        <v>381</v>
      </c>
      <c r="AG66" s="370"/>
      <c r="AH66" s="370"/>
      <c r="AI66" s="370"/>
      <c r="AJ66" s="370"/>
      <c r="AK66" s="371"/>
    </row>
    <row r="67" spans="2:37" ht="15" customHeight="1" x14ac:dyDescent="0.15">
      <c r="B67" s="372" t="s">
        <v>1798</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4"/>
      <c r="AF67" s="357" t="s">
        <v>382</v>
      </c>
      <c r="AG67" s="358"/>
      <c r="AH67" s="358"/>
      <c r="AI67" s="358"/>
      <c r="AJ67" s="358"/>
      <c r="AK67" s="359"/>
    </row>
    <row r="68" spans="2:37" ht="15" customHeight="1" x14ac:dyDescent="0.15">
      <c r="B68" s="351" t="s">
        <v>1799</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3"/>
      <c r="AF68" s="360"/>
      <c r="AG68" s="361"/>
      <c r="AH68" s="361"/>
      <c r="AI68" s="361"/>
      <c r="AJ68" s="361"/>
      <c r="AK68" s="362"/>
    </row>
    <row r="69" spans="2:37" ht="15" customHeight="1" x14ac:dyDescent="0.15">
      <c r="B69" s="354" t="s">
        <v>1801</v>
      </c>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6"/>
      <c r="AF69" s="363"/>
      <c r="AG69" s="364"/>
      <c r="AH69" s="364"/>
      <c r="AI69" s="364"/>
      <c r="AJ69" s="364"/>
      <c r="AK69" s="365"/>
    </row>
    <row r="70" spans="2:37" ht="15" customHeight="1" x14ac:dyDescent="0.15">
      <c r="B70" s="372" t="s">
        <v>1802</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4"/>
      <c r="AF70" s="357" t="s">
        <v>383</v>
      </c>
      <c r="AG70" s="358"/>
      <c r="AH70" s="358"/>
      <c r="AI70" s="358"/>
      <c r="AJ70" s="358"/>
      <c r="AK70" s="359"/>
    </row>
    <row r="71" spans="2:37" ht="15" customHeight="1" x14ac:dyDescent="0.15">
      <c r="B71" s="354" t="s">
        <v>1800</v>
      </c>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6"/>
      <c r="AF71" s="363"/>
      <c r="AG71" s="364"/>
      <c r="AH71" s="364"/>
      <c r="AI71" s="364"/>
      <c r="AJ71" s="364"/>
      <c r="AK71" s="365"/>
    </row>
    <row r="72" spans="2:37" ht="15" customHeight="1" x14ac:dyDescent="0.15">
      <c r="B72" s="366" t="s">
        <v>670</v>
      </c>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8"/>
      <c r="AF72" s="369" t="s">
        <v>384</v>
      </c>
      <c r="AG72" s="370"/>
      <c r="AH72" s="370"/>
      <c r="AI72" s="370"/>
      <c r="AJ72" s="370"/>
      <c r="AK72" s="371"/>
    </row>
    <row r="73" spans="2:37" ht="15" customHeight="1" x14ac:dyDescent="0.15">
      <c r="B73" s="372" t="s">
        <v>681</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4"/>
      <c r="AF73" s="369" t="s">
        <v>385</v>
      </c>
      <c r="AG73" s="370"/>
      <c r="AH73" s="370"/>
      <c r="AI73" s="370"/>
      <c r="AJ73" s="370"/>
      <c r="AK73" s="371"/>
    </row>
    <row r="74" spans="2:37" ht="15" customHeight="1" x14ac:dyDescent="0.15">
      <c r="B74" s="351" t="s">
        <v>682</v>
      </c>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3"/>
      <c r="AF74" s="369"/>
      <c r="AG74" s="370"/>
      <c r="AH74" s="370"/>
      <c r="AI74" s="370"/>
      <c r="AJ74" s="370"/>
      <c r="AK74" s="371"/>
    </row>
    <row r="75" spans="2:37" ht="15" customHeight="1" x14ac:dyDescent="0.15">
      <c r="B75" s="351" t="s">
        <v>683</v>
      </c>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3"/>
      <c r="AF75" s="369"/>
      <c r="AG75" s="370"/>
      <c r="AH75" s="370"/>
      <c r="AI75" s="370"/>
      <c r="AJ75" s="370"/>
      <c r="AK75" s="371"/>
    </row>
    <row r="76" spans="2:37" ht="15" customHeight="1" x14ac:dyDescent="0.15">
      <c r="B76" s="351" t="s">
        <v>1820</v>
      </c>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3"/>
      <c r="AF76" s="369"/>
      <c r="AG76" s="370"/>
      <c r="AH76" s="370"/>
      <c r="AI76" s="370"/>
      <c r="AJ76" s="370"/>
      <c r="AK76" s="371"/>
    </row>
    <row r="77" spans="2:37" ht="15" customHeight="1" x14ac:dyDescent="0.15">
      <c r="B77" s="351" t="s">
        <v>684</v>
      </c>
      <c r="C77" s="352"/>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3"/>
      <c r="AF77" s="369"/>
      <c r="AG77" s="370"/>
      <c r="AH77" s="370"/>
      <c r="AI77" s="370"/>
      <c r="AJ77" s="370"/>
      <c r="AK77" s="371"/>
    </row>
    <row r="78" spans="2:37" ht="15" customHeight="1" x14ac:dyDescent="0.15">
      <c r="B78" s="351" t="s">
        <v>1803</v>
      </c>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3"/>
      <c r="AF78" s="369"/>
      <c r="AG78" s="370"/>
      <c r="AH78" s="370"/>
      <c r="AI78" s="370"/>
      <c r="AJ78" s="370"/>
      <c r="AK78" s="371"/>
    </row>
    <row r="79" spans="2:37" ht="15" customHeight="1" x14ac:dyDescent="0.15">
      <c r="B79" s="351" t="s">
        <v>1804</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3"/>
      <c r="AF79" s="369"/>
      <c r="AG79" s="370"/>
      <c r="AH79" s="370"/>
      <c r="AI79" s="370"/>
      <c r="AJ79" s="370"/>
      <c r="AK79" s="371"/>
    </row>
    <row r="80" spans="2:37" ht="15" customHeight="1" x14ac:dyDescent="0.15">
      <c r="B80" s="351" t="s">
        <v>1805</v>
      </c>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3"/>
      <c r="AF80" s="369"/>
      <c r="AG80" s="370"/>
      <c r="AH80" s="370"/>
      <c r="AI80" s="370"/>
      <c r="AJ80" s="370"/>
      <c r="AK80" s="371"/>
    </row>
    <row r="81" spans="2:37" ht="15" customHeight="1" x14ac:dyDescent="0.15">
      <c r="B81" s="354" t="s">
        <v>1806</v>
      </c>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6"/>
      <c r="AF81" s="369"/>
      <c r="AG81" s="370"/>
      <c r="AH81" s="370"/>
      <c r="AI81" s="370"/>
      <c r="AJ81" s="370"/>
      <c r="AK81" s="371"/>
    </row>
    <row r="82" spans="2:37" ht="15" customHeight="1" x14ac:dyDescent="0.15">
      <c r="B82" s="372" t="s">
        <v>685</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4"/>
      <c r="AF82" s="369" t="s">
        <v>386</v>
      </c>
      <c r="AG82" s="370"/>
      <c r="AH82" s="370"/>
      <c r="AI82" s="370"/>
      <c r="AJ82" s="370"/>
      <c r="AK82" s="371"/>
    </row>
    <row r="83" spans="2:37" ht="15" customHeight="1" x14ac:dyDescent="0.15">
      <c r="B83" s="354" t="s">
        <v>686</v>
      </c>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6"/>
      <c r="AF83" s="369"/>
      <c r="AG83" s="370"/>
      <c r="AH83" s="370"/>
      <c r="AI83" s="370"/>
      <c r="AJ83" s="370"/>
      <c r="AK83" s="371"/>
    </row>
    <row r="84" spans="2:37" ht="15" customHeight="1" x14ac:dyDescent="0.15">
      <c r="B84" s="366" t="s">
        <v>671</v>
      </c>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8"/>
      <c r="AF84" s="369" t="s">
        <v>387</v>
      </c>
      <c r="AG84" s="370"/>
      <c r="AH84" s="370"/>
      <c r="AI84" s="370"/>
      <c r="AJ84" s="370"/>
      <c r="AK84" s="371"/>
    </row>
    <row r="85" spans="2:37" ht="15" customHeight="1" x14ac:dyDescent="0.15">
      <c r="B85" s="366" t="s">
        <v>306</v>
      </c>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8"/>
      <c r="AF85" s="369" t="s">
        <v>388</v>
      </c>
      <c r="AG85" s="370"/>
      <c r="AH85" s="370"/>
      <c r="AI85" s="370"/>
      <c r="AJ85" s="370"/>
      <c r="AK85" s="371"/>
    </row>
    <row r="86" spans="2:37" ht="15" customHeight="1" x14ac:dyDescent="0.15">
      <c r="B86" s="366" t="s">
        <v>672</v>
      </c>
      <c r="C86" s="367"/>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7"/>
      <c r="AD86" s="367"/>
      <c r="AE86" s="368"/>
      <c r="AF86" s="369" t="s">
        <v>389</v>
      </c>
      <c r="AG86" s="370"/>
      <c r="AH86" s="370"/>
      <c r="AI86" s="370"/>
      <c r="AJ86" s="370"/>
      <c r="AK86" s="371"/>
    </row>
    <row r="87" spans="2:37" ht="15" customHeight="1" x14ac:dyDescent="0.15">
      <c r="B87" s="366" t="s">
        <v>309</v>
      </c>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8"/>
      <c r="AF87" s="369" t="s">
        <v>390</v>
      </c>
      <c r="AG87" s="370"/>
      <c r="AH87" s="370"/>
      <c r="AI87" s="370"/>
      <c r="AJ87" s="370"/>
      <c r="AK87" s="371"/>
    </row>
    <row r="88" spans="2:37" ht="15" customHeight="1" x14ac:dyDescent="0.15">
      <c r="B88" s="366" t="s">
        <v>310</v>
      </c>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8"/>
      <c r="AF88" s="369" t="s">
        <v>391</v>
      </c>
      <c r="AG88" s="370"/>
      <c r="AH88" s="370"/>
      <c r="AI88" s="370"/>
      <c r="AJ88" s="370"/>
      <c r="AK88" s="371"/>
    </row>
    <row r="89" spans="2:37" ht="15" customHeight="1" x14ac:dyDescent="0.15">
      <c r="B89" s="366" t="s">
        <v>311</v>
      </c>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8"/>
      <c r="AF89" s="369" t="s">
        <v>392</v>
      </c>
      <c r="AG89" s="370"/>
      <c r="AH89" s="370"/>
      <c r="AI89" s="370"/>
      <c r="AJ89" s="370"/>
      <c r="AK89" s="371"/>
    </row>
    <row r="90" spans="2:37" ht="15" customHeight="1" x14ac:dyDescent="0.15">
      <c r="B90" s="366" t="s">
        <v>312</v>
      </c>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8"/>
      <c r="AF90" s="369" t="s">
        <v>393</v>
      </c>
      <c r="AG90" s="370"/>
      <c r="AH90" s="370"/>
      <c r="AI90" s="370"/>
      <c r="AJ90" s="370"/>
      <c r="AK90" s="371"/>
    </row>
    <row r="91" spans="2:37" ht="15" customHeight="1" x14ac:dyDescent="0.15">
      <c r="B91" s="366" t="s">
        <v>1821</v>
      </c>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8"/>
      <c r="AF91" s="369" t="s">
        <v>394</v>
      </c>
      <c r="AG91" s="370"/>
      <c r="AH91" s="370"/>
      <c r="AI91" s="370"/>
      <c r="AJ91" s="370"/>
      <c r="AK91" s="371"/>
    </row>
    <row r="92" spans="2:37" ht="15" customHeight="1" x14ac:dyDescent="0.15">
      <c r="B92" s="366" t="s">
        <v>316</v>
      </c>
      <c r="C92" s="367"/>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8"/>
      <c r="AF92" s="369" t="s">
        <v>395</v>
      </c>
      <c r="AG92" s="370"/>
      <c r="AH92" s="370"/>
      <c r="AI92" s="370"/>
      <c r="AJ92" s="370"/>
      <c r="AK92" s="371"/>
    </row>
    <row r="93" spans="2:37" ht="15" customHeight="1" x14ac:dyDescent="0.15">
      <c r="B93" s="366" t="s">
        <v>673</v>
      </c>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8"/>
      <c r="AF93" s="369" t="s">
        <v>396</v>
      </c>
      <c r="AG93" s="370"/>
      <c r="AH93" s="370"/>
      <c r="AI93" s="370"/>
      <c r="AJ93" s="370"/>
      <c r="AK93" s="371"/>
    </row>
    <row r="94" spans="2:37" ht="15" customHeight="1" x14ac:dyDescent="0.15">
      <c r="B94" s="366" t="s">
        <v>319</v>
      </c>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8"/>
      <c r="AF94" s="369" t="s">
        <v>397</v>
      </c>
      <c r="AG94" s="370"/>
      <c r="AH94" s="370"/>
      <c r="AI94" s="370"/>
      <c r="AJ94" s="370"/>
      <c r="AK94" s="371"/>
    </row>
    <row r="95" spans="2:37" ht="15" customHeight="1" x14ac:dyDescent="0.15">
      <c r="B95" s="366" t="s">
        <v>320</v>
      </c>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8"/>
      <c r="AF95" s="369" t="s">
        <v>398</v>
      </c>
      <c r="AG95" s="370"/>
      <c r="AH95" s="370"/>
      <c r="AI95" s="370"/>
      <c r="AJ95" s="370"/>
      <c r="AK95" s="371"/>
    </row>
    <row r="96" spans="2:37" ht="15" customHeight="1" x14ac:dyDescent="0.15">
      <c r="B96" s="366" t="s">
        <v>674</v>
      </c>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8"/>
      <c r="AF96" s="369" t="s">
        <v>399</v>
      </c>
      <c r="AG96" s="370"/>
      <c r="AH96" s="370"/>
      <c r="AI96" s="370"/>
      <c r="AJ96" s="370"/>
      <c r="AK96" s="371"/>
    </row>
    <row r="97" spans="2:37" ht="15" customHeight="1" x14ac:dyDescent="0.15">
      <c r="B97" s="366" t="s">
        <v>325</v>
      </c>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8"/>
      <c r="AF97" s="369" t="s">
        <v>400</v>
      </c>
      <c r="AG97" s="370"/>
      <c r="AH97" s="370"/>
      <c r="AI97" s="370"/>
      <c r="AJ97" s="370"/>
      <c r="AK97" s="371"/>
    </row>
    <row r="98" spans="2:37" ht="15" customHeight="1" x14ac:dyDescent="0.15">
      <c r="B98" s="372" t="s">
        <v>687</v>
      </c>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4"/>
      <c r="AF98" s="369" t="s">
        <v>401</v>
      </c>
      <c r="AG98" s="370"/>
      <c r="AH98" s="370"/>
      <c r="AI98" s="370"/>
      <c r="AJ98" s="370"/>
      <c r="AK98" s="371"/>
    </row>
    <row r="99" spans="2:37" ht="15" customHeight="1" x14ac:dyDescent="0.15">
      <c r="B99" s="351" t="s">
        <v>688</v>
      </c>
      <c r="C99" s="352"/>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3"/>
      <c r="AF99" s="369"/>
      <c r="AG99" s="370"/>
      <c r="AH99" s="370"/>
      <c r="AI99" s="370"/>
      <c r="AJ99" s="370"/>
      <c r="AK99" s="371"/>
    </row>
    <row r="100" spans="2:37" ht="15" customHeight="1" x14ac:dyDescent="0.15">
      <c r="B100" s="354" t="s">
        <v>689</v>
      </c>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6"/>
      <c r="AF100" s="369"/>
      <c r="AG100" s="370"/>
      <c r="AH100" s="370"/>
      <c r="AI100" s="370"/>
      <c r="AJ100" s="370"/>
      <c r="AK100" s="371"/>
    </row>
    <row r="101" spans="2:37" ht="15" customHeight="1" x14ac:dyDescent="0.15">
      <c r="B101" s="366" t="s">
        <v>332</v>
      </c>
      <c r="C101" s="367"/>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8"/>
      <c r="AF101" s="369" t="s">
        <v>402</v>
      </c>
      <c r="AG101" s="370"/>
      <c r="AH101" s="370"/>
      <c r="AI101" s="370"/>
      <c r="AJ101" s="370"/>
      <c r="AK101" s="371"/>
    </row>
    <row r="102" spans="2:37" ht="15" customHeight="1" x14ac:dyDescent="0.15">
      <c r="B102" s="366" t="s">
        <v>675</v>
      </c>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8"/>
      <c r="AF102" s="369" t="s">
        <v>403</v>
      </c>
      <c r="AG102" s="370"/>
      <c r="AH102" s="370"/>
      <c r="AI102" s="370"/>
      <c r="AJ102" s="370"/>
      <c r="AK102" s="371"/>
    </row>
    <row r="103" spans="2:37" ht="15" customHeight="1" x14ac:dyDescent="0.15">
      <c r="B103" s="366" t="s">
        <v>1807</v>
      </c>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8"/>
      <c r="AF103" s="369" t="s">
        <v>1809</v>
      </c>
      <c r="AG103" s="370"/>
      <c r="AH103" s="370"/>
      <c r="AI103" s="370"/>
      <c r="AJ103" s="370"/>
      <c r="AK103" s="371"/>
    </row>
    <row r="104" spans="2:37" ht="15" customHeight="1" x14ac:dyDescent="0.15">
      <c r="B104" s="366" t="s">
        <v>1808</v>
      </c>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8"/>
      <c r="AF104" s="369" t="s">
        <v>1810</v>
      </c>
      <c r="AG104" s="370"/>
      <c r="AH104" s="370"/>
      <c r="AI104" s="370"/>
      <c r="AJ104" s="370"/>
      <c r="AK104" s="371"/>
    </row>
    <row r="105" spans="2:37" ht="15" customHeight="1" x14ac:dyDescent="0.15">
      <c r="B105" s="372" t="s">
        <v>1812</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4"/>
      <c r="AF105" s="357" t="s">
        <v>1811</v>
      </c>
      <c r="AG105" s="358"/>
      <c r="AH105" s="358"/>
      <c r="AI105" s="358"/>
      <c r="AJ105" s="358"/>
      <c r="AK105" s="359"/>
    </row>
    <row r="106" spans="2:37" ht="15" customHeight="1" x14ac:dyDescent="0.15">
      <c r="B106" s="351" t="s">
        <v>1813</v>
      </c>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3"/>
      <c r="AF106" s="360"/>
      <c r="AG106" s="361"/>
      <c r="AH106" s="361"/>
      <c r="AI106" s="361"/>
      <c r="AJ106" s="361"/>
      <c r="AK106" s="362"/>
    </row>
    <row r="107" spans="2:37" ht="15" customHeight="1" x14ac:dyDescent="0.15">
      <c r="B107" s="351" t="s">
        <v>1814</v>
      </c>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3"/>
      <c r="AF107" s="360"/>
      <c r="AG107" s="361"/>
      <c r="AH107" s="361"/>
      <c r="AI107" s="361"/>
      <c r="AJ107" s="361"/>
      <c r="AK107" s="362"/>
    </row>
    <row r="108" spans="2:37" ht="15" customHeight="1" x14ac:dyDescent="0.15">
      <c r="B108" s="351" t="s">
        <v>1815</v>
      </c>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3"/>
      <c r="AF108" s="360"/>
      <c r="AG108" s="361"/>
      <c r="AH108" s="361"/>
      <c r="AI108" s="361"/>
      <c r="AJ108" s="361"/>
      <c r="AK108" s="362"/>
    </row>
    <row r="109" spans="2:37" ht="15" customHeight="1" x14ac:dyDescent="0.15">
      <c r="B109" s="351" t="s">
        <v>1816</v>
      </c>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3"/>
      <c r="AF109" s="360"/>
      <c r="AG109" s="361"/>
      <c r="AH109" s="361"/>
      <c r="AI109" s="361"/>
      <c r="AJ109" s="361"/>
      <c r="AK109" s="362"/>
    </row>
    <row r="110" spans="2:37" ht="15" customHeight="1" x14ac:dyDescent="0.15">
      <c r="B110" s="354" t="s">
        <v>1817</v>
      </c>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6"/>
      <c r="AF110" s="363"/>
      <c r="AG110" s="364"/>
      <c r="AH110" s="364"/>
      <c r="AI110" s="364"/>
      <c r="AJ110" s="364"/>
      <c r="AK110" s="365"/>
    </row>
    <row r="111" spans="2:37" ht="15" customHeight="1" x14ac:dyDescent="0.15">
      <c r="B111" s="379" t="s">
        <v>337</v>
      </c>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1"/>
      <c r="AF111" s="382" t="s">
        <v>404</v>
      </c>
      <c r="AG111" s="383"/>
      <c r="AH111" s="383"/>
      <c r="AI111" s="383"/>
      <c r="AJ111" s="383"/>
      <c r="AK111" s="384"/>
    </row>
  </sheetData>
  <mergeCells count="171">
    <mergeCell ref="AF96:AK96"/>
    <mergeCell ref="AF88:AK88"/>
    <mergeCell ref="AF89:AK89"/>
    <mergeCell ref="AF90:AK90"/>
    <mergeCell ref="AF91:AK91"/>
    <mergeCell ref="AF92:AK92"/>
    <mergeCell ref="AF111:AK111"/>
    <mergeCell ref="AF47:AK48"/>
    <mergeCell ref="AF73:AK81"/>
    <mergeCell ref="AF98:AK100"/>
    <mergeCell ref="AF82:AK83"/>
    <mergeCell ref="AF63:AK63"/>
    <mergeCell ref="AF101:AK101"/>
    <mergeCell ref="AF102:AK102"/>
    <mergeCell ref="AF97:AK97"/>
    <mergeCell ref="AF87:AK87"/>
    <mergeCell ref="AF72:AK72"/>
    <mergeCell ref="AF93:AK93"/>
    <mergeCell ref="AF94:AK94"/>
    <mergeCell ref="B101:AE101"/>
    <mergeCell ref="B102:AE102"/>
    <mergeCell ref="B111:AE111"/>
    <mergeCell ref="AF5:AK5"/>
    <mergeCell ref="AF6:AK6"/>
    <mergeCell ref="AF7:AK7"/>
    <mergeCell ref="AF8:AK8"/>
    <mergeCell ref="AF9:AK9"/>
    <mergeCell ref="AF10:AK10"/>
    <mergeCell ref="AF11:AK11"/>
    <mergeCell ref="AF18:AK18"/>
    <mergeCell ref="AF19:AK19"/>
    <mergeCell ref="AF20:AK20"/>
    <mergeCell ref="AF21:AK21"/>
    <mergeCell ref="AF23:AK23"/>
    <mergeCell ref="B100:AE100"/>
    <mergeCell ref="B96:AE96"/>
    <mergeCell ref="B97:AE97"/>
    <mergeCell ref="B98:AE98"/>
    <mergeCell ref="B99:AE99"/>
    <mergeCell ref="AF31:AK31"/>
    <mergeCell ref="AF32:AK32"/>
    <mergeCell ref="AF33:AK33"/>
    <mergeCell ref="AF34:AK34"/>
    <mergeCell ref="B95:AE95"/>
    <mergeCell ref="B90:AE90"/>
    <mergeCell ref="B91:AE91"/>
    <mergeCell ref="B92:AE92"/>
    <mergeCell ref="B93:AE93"/>
    <mergeCell ref="AF64:AK64"/>
    <mergeCell ref="AF65:AK65"/>
    <mergeCell ref="AF66:AK66"/>
    <mergeCell ref="AF95:AK95"/>
    <mergeCell ref="B83:AE83"/>
    <mergeCell ref="B84:AE84"/>
    <mergeCell ref="B73:AE73"/>
    <mergeCell ref="B74:AE74"/>
    <mergeCell ref="B75:AE75"/>
    <mergeCell ref="B76:AE76"/>
    <mergeCell ref="B77:AE77"/>
    <mergeCell ref="B78:AE78"/>
    <mergeCell ref="B94:AE94"/>
    <mergeCell ref="B85:AE85"/>
    <mergeCell ref="B86:AE86"/>
    <mergeCell ref="B87:AE87"/>
    <mergeCell ref="B88:AE88"/>
    <mergeCell ref="B89:AE89"/>
    <mergeCell ref="B80:AE80"/>
    <mergeCell ref="AF15:AK15"/>
    <mergeCell ref="AF16:AK16"/>
    <mergeCell ref="AF17:AK17"/>
    <mergeCell ref="AF46:AK46"/>
    <mergeCell ref="AF49:AK49"/>
    <mergeCell ref="AF50:AK50"/>
    <mergeCell ref="AF84:AK84"/>
    <mergeCell ref="AF85:AK85"/>
    <mergeCell ref="AF86:AK86"/>
    <mergeCell ref="AF35:AK35"/>
    <mergeCell ref="AF24:AK24"/>
    <mergeCell ref="AF25:AK25"/>
    <mergeCell ref="AF26:AK26"/>
    <mergeCell ref="AF30:AK30"/>
    <mergeCell ref="AF41:AK41"/>
    <mergeCell ref="AF42:AK42"/>
    <mergeCell ref="AF43:AK43"/>
    <mergeCell ref="AF44:AK44"/>
    <mergeCell ref="AF45:AK45"/>
    <mergeCell ref="AF36:AK36"/>
    <mergeCell ref="AF37:AK37"/>
    <mergeCell ref="AF38:AK38"/>
    <mergeCell ref="AF39:AK39"/>
    <mergeCell ref="AF40:AK40"/>
    <mergeCell ref="B72:AE72"/>
    <mergeCell ref="B48:AE48"/>
    <mergeCell ref="B49:AE49"/>
    <mergeCell ref="B50:AE50"/>
    <mergeCell ref="B64:AE64"/>
    <mergeCell ref="B65:AE65"/>
    <mergeCell ref="B79:AE79"/>
    <mergeCell ref="B81:AE81"/>
    <mergeCell ref="B82:AE82"/>
    <mergeCell ref="B63:AE63"/>
    <mergeCell ref="B38:AE38"/>
    <mergeCell ref="B39:AE39"/>
    <mergeCell ref="B40:AE40"/>
    <mergeCell ref="B41:AE41"/>
    <mergeCell ref="B42:AE42"/>
    <mergeCell ref="B66:AE66"/>
    <mergeCell ref="B67:AE67"/>
    <mergeCell ref="B68:AE68"/>
    <mergeCell ref="B70:AE70"/>
    <mergeCell ref="B20:AE20"/>
    <mergeCell ref="B21:AE21"/>
    <mergeCell ref="B23:AE23"/>
    <mergeCell ref="B24:AE24"/>
    <mergeCell ref="B25:AE25"/>
    <mergeCell ref="B15:AE15"/>
    <mergeCell ref="B16:AE16"/>
    <mergeCell ref="B17:AE17"/>
    <mergeCell ref="B18:AE18"/>
    <mergeCell ref="B19:AE19"/>
    <mergeCell ref="B22:AE22"/>
    <mergeCell ref="B9:AE9"/>
    <mergeCell ref="B10:AE10"/>
    <mergeCell ref="B11:AE11"/>
    <mergeCell ref="B12:AE12"/>
    <mergeCell ref="B14:AE14"/>
    <mergeCell ref="AF4:AK4"/>
    <mergeCell ref="B4:AE4"/>
    <mergeCell ref="B5:AE5"/>
    <mergeCell ref="B6:AE6"/>
    <mergeCell ref="B7:AE7"/>
    <mergeCell ref="B8:AE8"/>
    <mergeCell ref="B13:AE13"/>
    <mergeCell ref="AF13:AK13"/>
    <mergeCell ref="AF12:AK12"/>
    <mergeCell ref="AF14:AK14"/>
    <mergeCell ref="AF22:AK22"/>
    <mergeCell ref="B27:AE27"/>
    <mergeCell ref="AF27:AK27"/>
    <mergeCell ref="B29:AE29"/>
    <mergeCell ref="AF28:AK29"/>
    <mergeCell ref="AF67:AK69"/>
    <mergeCell ref="B69:AE69"/>
    <mergeCell ref="AF70:AK71"/>
    <mergeCell ref="B71:AE71"/>
    <mergeCell ref="B33:AE33"/>
    <mergeCell ref="B34:AE34"/>
    <mergeCell ref="B35:AE35"/>
    <mergeCell ref="B36:AE36"/>
    <mergeCell ref="B37:AE37"/>
    <mergeCell ref="B26:AE26"/>
    <mergeCell ref="B28:AE28"/>
    <mergeCell ref="B30:AE30"/>
    <mergeCell ref="B31:AE31"/>
    <mergeCell ref="B32:AE32"/>
    <mergeCell ref="B43:AE43"/>
    <mergeCell ref="B44:AE44"/>
    <mergeCell ref="B45:AE45"/>
    <mergeCell ref="B46:AE46"/>
    <mergeCell ref="B47:AE47"/>
    <mergeCell ref="B109:AE109"/>
    <mergeCell ref="B110:AE110"/>
    <mergeCell ref="AF105:AK110"/>
    <mergeCell ref="B103:AE103"/>
    <mergeCell ref="AF103:AK103"/>
    <mergeCell ref="B104:AE104"/>
    <mergeCell ref="AF104:AK104"/>
    <mergeCell ref="B105:AE105"/>
    <mergeCell ref="B106:AE106"/>
    <mergeCell ref="B107:AE107"/>
    <mergeCell ref="B108:AE108"/>
  </mergeCells>
  <phoneticPr fontId="21"/>
  <printOptions horizontalCentered="1"/>
  <pageMargins left="0.39370078740157483" right="0.39370078740157483" top="0.19685039370078741" bottom="0.19685039370078741"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2:BU541"/>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160</v>
      </c>
    </row>
    <row r="4" spans="2:2" ht="15" customHeight="1" x14ac:dyDescent="0.15">
      <c r="B4" s="4" t="s">
        <v>75</v>
      </c>
    </row>
    <row r="5" spans="2:2" ht="15" customHeight="1" x14ac:dyDescent="0.15">
      <c r="B5" s="4" t="s">
        <v>76</v>
      </c>
    </row>
    <row r="6" spans="2:2" ht="15" customHeight="1" x14ac:dyDescent="0.15">
      <c r="B6" s="4" t="s">
        <v>77</v>
      </c>
    </row>
    <row r="8" spans="2:2" ht="15" customHeight="1" x14ac:dyDescent="0.15">
      <c r="B8" s="4" t="s">
        <v>690</v>
      </c>
    </row>
    <row r="10" spans="2:2" ht="15" customHeight="1" x14ac:dyDescent="0.15">
      <c r="B10" s="4" t="s">
        <v>22</v>
      </c>
    </row>
    <row r="11" spans="2:2" ht="15" customHeight="1" x14ac:dyDescent="0.15">
      <c r="B11" s="4" t="s">
        <v>23</v>
      </c>
    </row>
    <row r="12" spans="2:2" ht="15" customHeight="1" x14ac:dyDescent="0.15">
      <c r="B12" s="4" t="s">
        <v>24</v>
      </c>
    </row>
    <row r="14" spans="2:2" ht="15" customHeight="1" x14ac:dyDescent="0.15">
      <c r="B14" s="4" t="s">
        <v>161</v>
      </c>
    </row>
    <row r="16" spans="2:2" ht="15" customHeight="1" x14ac:dyDescent="0.15">
      <c r="B16" s="4" t="s">
        <v>27</v>
      </c>
    </row>
    <row r="17" spans="2:2" ht="15" customHeight="1" x14ac:dyDescent="0.15">
      <c r="B17" s="4" t="s">
        <v>78</v>
      </c>
    </row>
    <row r="18" spans="2:2" ht="15" customHeight="1" x14ac:dyDescent="0.15">
      <c r="B18" s="4" t="s">
        <v>79</v>
      </c>
    </row>
    <row r="19" spans="2:2" ht="15" customHeight="1" x14ac:dyDescent="0.15">
      <c r="B19" s="4" t="s">
        <v>80</v>
      </c>
    </row>
    <row r="20" spans="2:2" ht="15" customHeight="1" x14ac:dyDescent="0.15">
      <c r="B20" s="4" t="s">
        <v>81</v>
      </c>
    </row>
    <row r="21" spans="2:2" ht="15" customHeight="1" x14ac:dyDescent="0.15">
      <c r="B21" s="4" t="s">
        <v>82</v>
      </c>
    </row>
    <row r="22" spans="2:2" ht="15" customHeight="1" x14ac:dyDescent="0.15">
      <c r="B22" s="4" t="s">
        <v>83</v>
      </c>
    </row>
    <row r="23" spans="2:2" ht="15" customHeight="1" x14ac:dyDescent="0.15">
      <c r="B23" s="4" t="s">
        <v>84</v>
      </c>
    </row>
    <row r="24" spans="2:2" ht="15" customHeight="1" x14ac:dyDescent="0.15">
      <c r="B24" s="4" t="s">
        <v>85</v>
      </c>
    </row>
    <row r="25" spans="2:2" ht="15" customHeight="1" x14ac:dyDescent="0.15">
      <c r="B25" s="4" t="s">
        <v>86</v>
      </c>
    </row>
    <row r="26" spans="2:2" ht="15" customHeight="1" x14ac:dyDescent="0.15">
      <c r="B26" s="4" t="s">
        <v>87</v>
      </c>
    </row>
    <row r="27" spans="2:2" ht="15" customHeight="1" x14ac:dyDescent="0.15">
      <c r="B27" s="4" t="s">
        <v>88</v>
      </c>
    </row>
    <row r="28" spans="2:2" ht="15" customHeight="1" x14ac:dyDescent="0.15">
      <c r="B28" s="4" t="s">
        <v>89</v>
      </c>
    </row>
    <row r="29" spans="2:2" ht="15" customHeight="1" x14ac:dyDescent="0.15">
      <c r="B29" s="4" t="s">
        <v>90</v>
      </c>
    </row>
    <row r="30" spans="2:2" ht="15" customHeight="1" x14ac:dyDescent="0.15">
      <c r="B30" s="4" t="s">
        <v>91</v>
      </c>
    </row>
    <row r="31" spans="2:2" ht="15" customHeight="1" x14ac:dyDescent="0.15">
      <c r="B31" s="4" t="s">
        <v>92</v>
      </c>
    </row>
    <row r="32" spans="2:2" ht="15" customHeight="1" x14ac:dyDescent="0.15">
      <c r="B32" s="4" t="s">
        <v>93</v>
      </c>
    </row>
    <row r="33" spans="2:2" ht="15" customHeight="1" x14ac:dyDescent="0.15">
      <c r="B33" s="4" t="s">
        <v>94</v>
      </c>
    </row>
    <row r="34" spans="2:2" ht="15" customHeight="1" x14ac:dyDescent="0.15">
      <c r="B34" s="4" t="s">
        <v>95</v>
      </c>
    </row>
    <row r="35" spans="2:2" ht="15" customHeight="1" x14ac:dyDescent="0.15">
      <c r="B35" s="4" t="s">
        <v>96</v>
      </c>
    </row>
    <row r="36" spans="2:2" ht="15" customHeight="1" x14ac:dyDescent="0.15">
      <c r="B36" s="4" t="s">
        <v>97</v>
      </c>
    </row>
    <row r="37" spans="2:2" ht="15" customHeight="1" x14ac:dyDescent="0.15">
      <c r="B37" s="4" t="s">
        <v>98</v>
      </c>
    </row>
    <row r="38" spans="2:2" ht="15" customHeight="1" x14ac:dyDescent="0.15">
      <c r="B38" s="4" t="s">
        <v>99</v>
      </c>
    </row>
    <row r="39" spans="2:2" ht="15" customHeight="1" x14ac:dyDescent="0.15">
      <c r="B39" s="4" t="s">
        <v>100</v>
      </c>
    </row>
    <row r="40" spans="2:2" ht="15" customHeight="1" x14ac:dyDescent="0.15">
      <c r="B40" s="4" t="s">
        <v>101</v>
      </c>
    </row>
    <row r="41" spans="2:2" ht="15" customHeight="1" x14ac:dyDescent="0.15">
      <c r="B41" s="4" t="s">
        <v>102</v>
      </c>
    </row>
    <row r="42" spans="2:2" ht="15" customHeight="1" x14ac:dyDescent="0.15">
      <c r="B42" s="4" t="s">
        <v>103</v>
      </c>
    </row>
    <row r="43" spans="2:2" ht="15" customHeight="1" x14ac:dyDescent="0.15">
      <c r="B43" s="4" t="s">
        <v>104</v>
      </c>
    </row>
    <row r="44" spans="2:2" ht="15" customHeight="1" x14ac:dyDescent="0.15">
      <c r="B44" s="4" t="s">
        <v>105</v>
      </c>
    </row>
    <row r="45" spans="2:2" ht="15" customHeight="1" x14ac:dyDescent="0.15">
      <c r="B45" s="4" t="s">
        <v>106</v>
      </c>
    </row>
    <row r="46" spans="2:2" ht="15" customHeight="1" x14ac:dyDescent="0.15">
      <c r="B46" s="4" t="s">
        <v>107</v>
      </c>
    </row>
    <row r="47" spans="2:2" ht="15" customHeight="1" x14ac:dyDescent="0.15">
      <c r="B47" s="4" t="s">
        <v>108</v>
      </c>
    </row>
    <row r="48" spans="2:2" ht="15" customHeight="1" x14ac:dyDescent="0.15">
      <c r="B48" s="4" t="s">
        <v>109</v>
      </c>
    </row>
    <row r="49" spans="2:2" ht="15" customHeight="1" x14ac:dyDescent="0.15">
      <c r="B49" s="4" t="s">
        <v>110</v>
      </c>
    </row>
    <row r="50" spans="2:2" ht="15" customHeight="1" x14ac:dyDescent="0.15">
      <c r="B50" s="4" t="s">
        <v>111</v>
      </c>
    </row>
    <row r="51" spans="2:2" ht="15" customHeight="1" x14ac:dyDescent="0.15">
      <c r="B51" s="4" t="s">
        <v>112</v>
      </c>
    </row>
    <row r="52" spans="2:2" ht="15" customHeight="1" x14ac:dyDescent="0.15">
      <c r="B52" s="4" t="s">
        <v>113</v>
      </c>
    </row>
    <row r="53" spans="2:2" ht="15" customHeight="1" x14ac:dyDescent="0.15">
      <c r="B53" s="4" t="s">
        <v>114</v>
      </c>
    </row>
    <row r="54" spans="2:2" ht="15" customHeight="1" x14ac:dyDescent="0.15">
      <c r="B54" s="4" t="s">
        <v>115</v>
      </c>
    </row>
    <row r="55" spans="2:2" ht="15" customHeight="1" x14ac:dyDescent="0.15">
      <c r="B55" s="4" t="s">
        <v>116</v>
      </c>
    </row>
    <row r="56" spans="2:2" ht="15" customHeight="1" x14ac:dyDescent="0.15">
      <c r="B56" s="4" t="s">
        <v>117</v>
      </c>
    </row>
    <row r="57" spans="2:2" ht="15" customHeight="1" x14ac:dyDescent="0.15">
      <c r="B57" s="4" t="s">
        <v>118</v>
      </c>
    </row>
    <row r="58" spans="2:2" ht="15" customHeight="1" x14ac:dyDescent="0.15">
      <c r="B58" s="4" t="s">
        <v>119</v>
      </c>
    </row>
    <row r="59" spans="2:2" ht="15" customHeight="1" x14ac:dyDescent="0.15">
      <c r="B59" s="4" t="s">
        <v>120</v>
      </c>
    </row>
    <row r="60" spans="2:2" ht="15" customHeight="1" x14ac:dyDescent="0.15">
      <c r="B60" s="4" t="s">
        <v>121</v>
      </c>
    </row>
    <row r="61" spans="2:2" ht="15" customHeight="1" x14ac:dyDescent="0.15">
      <c r="B61" s="4" t="s">
        <v>122</v>
      </c>
    </row>
    <row r="62" spans="2:2" ht="15" customHeight="1" x14ac:dyDescent="0.15">
      <c r="B62" s="4" t="s">
        <v>123</v>
      </c>
    </row>
    <row r="63" spans="2:2" ht="15" customHeight="1" x14ac:dyDescent="0.15">
      <c r="B63" s="4" t="s">
        <v>124</v>
      </c>
    </row>
    <row r="65" spans="2:2" ht="15" customHeight="1" x14ac:dyDescent="0.15">
      <c r="B65" s="4" t="s">
        <v>159</v>
      </c>
    </row>
    <row r="67" spans="2:2" ht="15" customHeight="1" x14ac:dyDescent="0.15">
      <c r="B67" s="4" t="s">
        <v>28</v>
      </c>
    </row>
    <row r="68" spans="2:2" ht="15" customHeight="1" x14ac:dyDescent="0.15">
      <c r="B68" s="4" t="s">
        <v>29</v>
      </c>
    </row>
    <row r="69" spans="2:2" ht="15" customHeight="1" x14ac:dyDescent="0.15">
      <c r="B69" s="4" t="s">
        <v>30</v>
      </c>
    </row>
    <row r="70" spans="2:2" ht="15" customHeight="1" x14ac:dyDescent="0.15">
      <c r="B70" s="4" t="s">
        <v>31</v>
      </c>
    </row>
    <row r="71" spans="2:2" ht="15" customHeight="1" x14ac:dyDescent="0.15">
      <c r="B71" s="4" t="s">
        <v>32</v>
      </c>
    </row>
    <row r="72" spans="2:2" ht="15" customHeight="1" x14ac:dyDescent="0.15">
      <c r="B72" s="4" t="s">
        <v>33</v>
      </c>
    </row>
    <row r="73" spans="2:2" ht="15" customHeight="1" x14ac:dyDescent="0.15">
      <c r="B73" s="4" t="s">
        <v>34</v>
      </c>
    </row>
    <row r="74" spans="2:2" ht="15" customHeight="1" x14ac:dyDescent="0.15">
      <c r="B74" s="4" t="s">
        <v>35</v>
      </c>
    </row>
    <row r="75" spans="2:2" ht="15" customHeight="1" x14ac:dyDescent="0.15">
      <c r="B75" s="4" t="s">
        <v>36</v>
      </c>
    </row>
    <row r="76" spans="2:2" ht="15" customHeight="1" x14ac:dyDescent="0.15">
      <c r="B76" s="4" t="s">
        <v>37</v>
      </c>
    </row>
    <row r="77" spans="2:2" ht="15" customHeight="1" x14ac:dyDescent="0.15">
      <c r="B77" s="4" t="s">
        <v>38</v>
      </c>
    </row>
    <row r="78" spans="2:2" ht="15" customHeight="1" x14ac:dyDescent="0.15">
      <c r="B78" s="4" t="s">
        <v>39</v>
      </c>
    </row>
    <row r="79" spans="2:2" ht="15" customHeight="1" x14ac:dyDescent="0.15">
      <c r="B79" s="4" t="s">
        <v>40</v>
      </c>
    </row>
    <row r="80" spans="2:2" ht="15" customHeight="1" x14ac:dyDescent="0.15">
      <c r="B80" s="4" t="s">
        <v>41</v>
      </c>
    </row>
    <row r="81" spans="2:2" ht="15" customHeight="1" x14ac:dyDescent="0.15">
      <c r="B81" s="4" t="s">
        <v>42</v>
      </c>
    </row>
    <row r="82" spans="2:2" ht="15" customHeight="1" x14ac:dyDescent="0.15">
      <c r="B82" s="4" t="s">
        <v>43</v>
      </c>
    </row>
    <row r="83" spans="2:2" ht="15" customHeight="1" x14ac:dyDescent="0.15">
      <c r="B83" s="4" t="s">
        <v>44</v>
      </c>
    </row>
    <row r="84" spans="2:2" ht="15" customHeight="1" x14ac:dyDescent="0.15">
      <c r="B84" s="4" t="s">
        <v>45</v>
      </c>
    </row>
    <row r="85" spans="2:2" ht="15" customHeight="1" x14ac:dyDescent="0.15">
      <c r="B85" s="4" t="s">
        <v>46</v>
      </c>
    </row>
    <row r="86" spans="2:2" ht="15" customHeight="1" x14ac:dyDescent="0.15">
      <c r="B86" s="4" t="s">
        <v>47</v>
      </c>
    </row>
    <row r="87" spans="2:2" ht="15" customHeight="1" x14ac:dyDescent="0.15">
      <c r="B87" s="4" t="s">
        <v>48</v>
      </c>
    </row>
    <row r="88" spans="2:2" ht="15" customHeight="1" x14ac:dyDescent="0.15">
      <c r="B88" s="4" t="s">
        <v>49</v>
      </c>
    </row>
    <row r="89" spans="2:2" ht="15" customHeight="1" x14ac:dyDescent="0.15">
      <c r="B89" s="4" t="s">
        <v>50</v>
      </c>
    </row>
    <row r="90" spans="2:2" ht="15" customHeight="1" x14ac:dyDescent="0.15">
      <c r="B90" s="4" t="s">
        <v>51</v>
      </c>
    </row>
    <row r="91" spans="2:2" ht="15" customHeight="1" x14ac:dyDescent="0.15">
      <c r="B91" s="4" t="s">
        <v>52</v>
      </c>
    </row>
    <row r="92" spans="2:2" ht="15" customHeight="1" x14ac:dyDescent="0.15">
      <c r="B92" s="4" t="s">
        <v>53</v>
      </c>
    </row>
    <row r="93" spans="2:2" ht="15" customHeight="1" x14ac:dyDescent="0.15">
      <c r="B93" s="4" t="s">
        <v>54</v>
      </c>
    </row>
    <row r="94" spans="2:2" ht="15" customHeight="1" x14ac:dyDescent="0.15">
      <c r="B94" s="4" t="s">
        <v>55</v>
      </c>
    </row>
    <row r="95" spans="2:2" ht="15" customHeight="1" x14ac:dyDescent="0.15">
      <c r="B95" s="4" t="s">
        <v>56</v>
      </c>
    </row>
    <row r="96" spans="2:2" ht="15" customHeight="1" x14ac:dyDescent="0.15">
      <c r="B96" s="4" t="s">
        <v>57</v>
      </c>
    </row>
    <row r="97" spans="2:2" ht="15" customHeight="1" x14ac:dyDescent="0.15">
      <c r="B97" s="4" t="s">
        <v>58</v>
      </c>
    </row>
    <row r="98" spans="2:2" ht="15" customHeight="1" x14ac:dyDescent="0.15">
      <c r="B98" s="4" t="s">
        <v>59</v>
      </c>
    </row>
    <row r="99" spans="2:2" ht="15" customHeight="1" x14ac:dyDescent="0.15">
      <c r="B99" s="4" t="s">
        <v>60</v>
      </c>
    </row>
    <row r="100" spans="2:2" ht="15" customHeight="1" x14ac:dyDescent="0.15">
      <c r="B100" s="4" t="s">
        <v>61</v>
      </c>
    </row>
    <row r="101" spans="2:2" ht="15" customHeight="1" x14ac:dyDescent="0.15">
      <c r="B101" s="4" t="s">
        <v>62</v>
      </c>
    </row>
    <row r="102" spans="2:2" ht="15" customHeight="1" x14ac:dyDescent="0.15">
      <c r="B102" s="4" t="s">
        <v>63</v>
      </c>
    </row>
    <row r="103" spans="2:2" ht="15" customHeight="1" x14ac:dyDescent="0.15">
      <c r="B103" s="4" t="s">
        <v>64</v>
      </c>
    </row>
    <row r="104" spans="2:2" ht="15" customHeight="1" x14ac:dyDescent="0.15">
      <c r="B104" s="4" t="s">
        <v>65</v>
      </c>
    </row>
    <row r="105" spans="2:2" ht="15" customHeight="1" x14ac:dyDescent="0.15">
      <c r="B105" s="4" t="s">
        <v>66</v>
      </c>
    </row>
    <row r="106" spans="2:2" ht="15" customHeight="1" x14ac:dyDescent="0.15">
      <c r="B106" s="4" t="s">
        <v>67</v>
      </c>
    </row>
    <row r="107" spans="2:2" ht="15" customHeight="1" x14ac:dyDescent="0.15">
      <c r="B107" s="4" t="s">
        <v>68</v>
      </c>
    </row>
    <row r="108" spans="2:2" ht="15" customHeight="1" x14ac:dyDescent="0.15">
      <c r="B108" s="4" t="s">
        <v>69</v>
      </c>
    </row>
    <row r="109" spans="2:2" ht="15" customHeight="1" x14ac:dyDescent="0.15">
      <c r="B109" s="4" t="s">
        <v>70</v>
      </c>
    </row>
    <row r="110" spans="2:2" ht="15" customHeight="1" x14ac:dyDescent="0.15">
      <c r="B110" s="4" t="s">
        <v>71</v>
      </c>
    </row>
    <row r="111" spans="2:2" ht="15" customHeight="1" x14ac:dyDescent="0.15">
      <c r="B111" s="4" t="s">
        <v>72</v>
      </c>
    </row>
    <row r="112" spans="2:2" ht="15" customHeight="1" x14ac:dyDescent="0.15">
      <c r="B112" s="4" t="s">
        <v>73</v>
      </c>
    </row>
    <row r="113" spans="2:2" ht="15" customHeight="1" x14ac:dyDescent="0.15">
      <c r="B113" s="4" t="s">
        <v>74</v>
      </c>
    </row>
    <row r="115" spans="2:2" ht="15" customHeight="1" x14ac:dyDescent="0.15">
      <c r="B115" s="4" t="s">
        <v>157</v>
      </c>
    </row>
    <row r="117" spans="2:2" ht="15" customHeight="1" x14ac:dyDescent="0.15">
      <c r="B117" s="4" t="s">
        <v>18</v>
      </c>
    </row>
    <row r="118" spans="2:2" ht="15" customHeight="1" x14ac:dyDescent="0.15">
      <c r="B118" s="4" t="s">
        <v>155</v>
      </c>
    </row>
    <row r="119" spans="2:2" ht="15" customHeight="1" x14ac:dyDescent="0.15">
      <c r="B119" s="4" t="s">
        <v>19</v>
      </c>
    </row>
    <row r="120" spans="2:2" ht="15" customHeight="1" x14ac:dyDescent="0.15">
      <c r="B120" s="4" t="s">
        <v>20</v>
      </c>
    </row>
    <row r="121" spans="2:2" ht="15" customHeight="1" x14ac:dyDescent="0.15">
      <c r="B121" s="4" t="s">
        <v>21</v>
      </c>
    </row>
    <row r="123" spans="2:2" ht="15" customHeight="1" x14ac:dyDescent="0.15">
      <c r="B123" s="4" t="s">
        <v>692</v>
      </c>
    </row>
    <row r="125" spans="2:2" ht="15" customHeight="1" x14ac:dyDescent="0.15">
      <c r="B125" s="4" t="s">
        <v>693</v>
      </c>
    </row>
    <row r="127" spans="2:2" ht="15" customHeight="1" x14ac:dyDescent="0.15">
      <c r="B127" s="4" t="s">
        <v>156</v>
      </c>
    </row>
    <row r="129" spans="2:2" ht="15" customHeight="1" x14ac:dyDescent="0.15">
      <c r="B129" s="4" t="s">
        <v>17</v>
      </c>
    </row>
    <row r="131" spans="2:2" ht="15" customHeight="1" x14ac:dyDescent="0.15">
      <c r="B131" s="4" t="s">
        <v>451</v>
      </c>
    </row>
    <row r="133" spans="2:2" ht="15" customHeight="1" x14ac:dyDescent="0.15">
      <c r="B133" s="4" t="s">
        <v>452</v>
      </c>
    </row>
    <row r="134" spans="2:2" ht="15" customHeight="1" x14ac:dyDescent="0.15">
      <c r="B134" s="4" t="s">
        <v>453</v>
      </c>
    </row>
    <row r="135" spans="2:2" ht="15" customHeight="1" x14ac:dyDescent="0.15">
      <c r="B135" s="4" t="s">
        <v>454</v>
      </c>
    </row>
    <row r="136" spans="2:2" ht="15" customHeight="1" x14ac:dyDescent="0.15">
      <c r="B136" s="4" t="s">
        <v>455</v>
      </c>
    </row>
    <row r="137" spans="2:2" ht="15" customHeight="1" x14ac:dyDescent="0.15">
      <c r="B137" s="4" t="s">
        <v>456</v>
      </c>
    </row>
    <row r="138" spans="2:2" ht="15" customHeight="1" x14ac:dyDescent="0.15">
      <c r="B138" s="4" t="s">
        <v>457</v>
      </c>
    </row>
    <row r="139" spans="2:2" ht="15" customHeight="1" x14ac:dyDescent="0.15">
      <c r="B139" s="4" t="s">
        <v>458</v>
      </c>
    </row>
    <row r="140" spans="2:2" ht="15" customHeight="1" x14ac:dyDescent="0.15">
      <c r="B140" s="4" t="s">
        <v>459</v>
      </c>
    </row>
    <row r="141" spans="2:2" ht="15" customHeight="1" x14ac:dyDescent="0.15">
      <c r="B141" s="4" t="s">
        <v>460</v>
      </c>
    </row>
    <row r="142" spans="2:2" ht="15" customHeight="1" x14ac:dyDescent="0.15">
      <c r="B142" s="4" t="s">
        <v>461</v>
      </c>
    </row>
    <row r="143" spans="2:2" ht="15" customHeight="1" x14ac:dyDescent="0.15">
      <c r="B143" s="4" t="s">
        <v>478</v>
      </c>
    </row>
    <row r="144" spans="2:2" ht="15" customHeight="1" x14ac:dyDescent="0.15">
      <c r="B144" s="4" t="s">
        <v>462</v>
      </c>
    </row>
    <row r="145" spans="2:2" ht="15" customHeight="1" x14ac:dyDescent="0.15">
      <c r="B145" s="4" t="s">
        <v>463</v>
      </c>
    </row>
    <row r="146" spans="2:2" ht="15" customHeight="1" x14ac:dyDescent="0.15">
      <c r="B146" s="4" t="s">
        <v>464</v>
      </c>
    </row>
    <row r="147" spans="2:2" ht="15" customHeight="1" x14ac:dyDescent="0.15">
      <c r="B147" s="4" t="s">
        <v>465</v>
      </c>
    </row>
    <row r="148" spans="2:2" ht="15" customHeight="1" x14ac:dyDescent="0.15">
      <c r="B148" s="4" t="s">
        <v>466</v>
      </c>
    </row>
    <row r="149" spans="2:2" ht="15" customHeight="1" x14ac:dyDescent="0.15">
      <c r="B149" s="4" t="s">
        <v>467</v>
      </c>
    </row>
    <row r="150" spans="2:2" ht="15" customHeight="1" x14ac:dyDescent="0.15">
      <c r="B150" s="4" t="s">
        <v>468</v>
      </c>
    </row>
    <row r="151" spans="2:2" ht="15" customHeight="1" x14ac:dyDescent="0.15">
      <c r="B151" s="4" t="s">
        <v>469</v>
      </c>
    </row>
    <row r="152" spans="2:2" ht="15" customHeight="1" x14ac:dyDescent="0.15">
      <c r="B152" s="4" t="s">
        <v>470</v>
      </c>
    </row>
    <row r="153" spans="2:2" ht="15" customHeight="1" x14ac:dyDescent="0.15">
      <c r="B153" s="4" t="s">
        <v>471</v>
      </c>
    </row>
    <row r="154" spans="2:2" ht="15" customHeight="1" x14ac:dyDescent="0.15">
      <c r="B154" s="4" t="s">
        <v>472</v>
      </c>
    </row>
    <row r="155" spans="2:2" ht="15" customHeight="1" x14ac:dyDescent="0.15">
      <c r="B155" s="4" t="s">
        <v>473</v>
      </c>
    </row>
    <row r="156" spans="2:2" ht="15" customHeight="1" x14ac:dyDescent="0.15">
      <c r="B156" s="4" t="s">
        <v>474</v>
      </c>
    </row>
    <row r="157" spans="2:2" ht="15" customHeight="1" x14ac:dyDescent="0.15">
      <c r="B157" s="4" t="s">
        <v>475</v>
      </c>
    </row>
    <row r="158" spans="2:2" ht="15" customHeight="1" x14ac:dyDescent="0.15">
      <c r="B158" s="4" t="s">
        <v>476</v>
      </c>
    </row>
    <row r="159" spans="2:2" ht="15" customHeight="1" x14ac:dyDescent="0.15">
      <c r="B159" s="4" t="s">
        <v>477</v>
      </c>
    </row>
    <row r="161" spans="2:2" ht="15" customHeight="1" x14ac:dyDescent="0.15">
      <c r="B161" s="4" t="s">
        <v>691</v>
      </c>
    </row>
    <row r="163" spans="2:2" ht="15" customHeight="1" x14ac:dyDescent="0.15">
      <c r="B163" s="4" t="s">
        <v>1851</v>
      </c>
    </row>
    <row r="165" spans="2:2" ht="15" customHeight="1" x14ac:dyDescent="0.15">
      <c r="B165" s="4" t="s">
        <v>423</v>
      </c>
    </row>
    <row r="167" spans="2:2" ht="15" customHeight="1" x14ac:dyDescent="0.15">
      <c r="B167" s="4" t="s">
        <v>174</v>
      </c>
    </row>
    <row r="168" spans="2:2" ht="15" customHeight="1" x14ac:dyDescent="0.15">
      <c r="B168" s="4" t="s">
        <v>175</v>
      </c>
    </row>
    <row r="169" spans="2:2" ht="15" customHeight="1" x14ac:dyDescent="0.15">
      <c r="B169" s="4" t="s">
        <v>176</v>
      </c>
    </row>
    <row r="170" spans="2:2" ht="15" customHeight="1" x14ac:dyDescent="0.15">
      <c r="B170" s="4" t="s">
        <v>177</v>
      </c>
    </row>
    <row r="171" spans="2:2" ht="15" customHeight="1" x14ac:dyDescent="0.15">
      <c r="B171" s="4" t="s">
        <v>178</v>
      </c>
    </row>
    <row r="172" spans="2:2" ht="15" customHeight="1" x14ac:dyDescent="0.15">
      <c r="B172" s="4" t="s">
        <v>179</v>
      </c>
    </row>
    <row r="173" spans="2:2" ht="15" customHeight="1" x14ac:dyDescent="0.15">
      <c r="B173" s="4" t="s">
        <v>180</v>
      </c>
    </row>
    <row r="174" spans="2:2" ht="15" customHeight="1" x14ac:dyDescent="0.15">
      <c r="B174" s="4" t="s">
        <v>181</v>
      </c>
    </row>
    <row r="175" spans="2:2" ht="15" customHeight="1" x14ac:dyDescent="0.15">
      <c r="B175" s="4" t="s">
        <v>182</v>
      </c>
    </row>
    <row r="176" spans="2:2" ht="15" customHeight="1" x14ac:dyDescent="0.15">
      <c r="B176" s="4" t="s">
        <v>183</v>
      </c>
    </row>
    <row r="177" spans="2:2" ht="15" customHeight="1" x14ac:dyDescent="0.15">
      <c r="B177" s="4" t="s">
        <v>184</v>
      </c>
    </row>
    <row r="178" spans="2:2" ht="15" customHeight="1" x14ac:dyDescent="0.15">
      <c r="B178" s="4" t="s">
        <v>185</v>
      </c>
    </row>
    <row r="179" spans="2:2" ht="15" customHeight="1" x14ac:dyDescent="0.15">
      <c r="B179" s="4" t="s">
        <v>186</v>
      </c>
    </row>
    <row r="180" spans="2:2" ht="15" customHeight="1" x14ac:dyDescent="0.15">
      <c r="B180" s="4" t="s">
        <v>187</v>
      </c>
    </row>
    <row r="181" spans="2:2" ht="15" customHeight="1" x14ac:dyDescent="0.15">
      <c r="B181" s="4" t="s">
        <v>188</v>
      </c>
    </row>
    <row r="182" spans="2:2" ht="15" customHeight="1" x14ac:dyDescent="0.15">
      <c r="B182" s="4" t="s">
        <v>189</v>
      </c>
    </row>
    <row r="183" spans="2:2" ht="15" customHeight="1" x14ac:dyDescent="0.15">
      <c r="B183" s="4" t="s">
        <v>190</v>
      </c>
    </row>
    <row r="184" spans="2:2" ht="15" customHeight="1" x14ac:dyDescent="0.15">
      <c r="B184" s="4" t="s">
        <v>191</v>
      </c>
    </row>
    <row r="185" spans="2:2" ht="15" customHeight="1" x14ac:dyDescent="0.15">
      <c r="B185" s="4" t="s">
        <v>192</v>
      </c>
    </row>
    <row r="187" spans="2:2" ht="15" customHeight="1" x14ac:dyDescent="0.15">
      <c r="B187" s="4" t="s">
        <v>193</v>
      </c>
    </row>
    <row r="189" spans="2:2" ht="15" customHeight="1" x14ac:dyDescent="0.15">
      <c r="B189" s="4" t="s">
        <v>194</v>
      </c>
    </row>
    <row r="190" spans="2:2" ht="15" customHeight="1" x14ac:dyDescent="0.15">
      <c r="B190" s="4" t="s">
        <v>195</v>
      </c>
    </row>
    <row r="191" spans="2:2" ht="15" customHeight="1" x14ac:dyDescent="0.15">
      <c r="B191" s="4" t="s">
        <v>196</v>
      </c>
    </row>
    <row r="192" spans="2:2" ht="15" customHeight="1" x14ac:dyDescent="0.15">
      <c r="B192" s="4" t="s">
        <v>197</v>
      </c>
    </row>
    <row r="193" spans="2:2" ht="15" customHeight="1" x14ac:dyDescent="0.15">
      <c r="B193" s="4" t="s">
        <v>198</v>
      </c>
    </row>
    <row r="194" spans="2:2" ht="15" customHeight="1" x14ac:dyDescent="0.15">
      <c r="B194" s="4" t="s">
        <v>199</v>
      </c>
    </row>
    <row r="195" spans="2:2" ht="15" customHeight="1" x14ac:dyDescent="0.15">
      <c r="B195" s="4" t="s">
        <v>200</v>
      </c>
    </row>
    <row r="196" spans="2:2" ht="15" customHeight="1" x14ac:dyDescent="0.15">
      <c r="B196" s="4" t="s">
        <v>1850</v>
      </c>
    </row>
    <row r="197" spans="2:2" ht="15" customHeight="1" x14ac:dyDescent="0.15">
      <c r="B197" s="4" t="s">
        <v>201</v>
      </c>
    </row>
    <row r="198" spans="2:2" ht="15" customHeight="1" x14ac:dyDescent="0.15">
      <c r="B198" s="4" t="s">
        <v>202</v>
      </c>
    </row>
    <row r="199" spans="2:2" ht="15" customHeight="1" x14ac:dyDescent="0.15">
      <c r="B199" s="4" t="s">
        <v>203</v>
      </c>
    </row>
    <row r="200" spans="2:2" ht="15" customHeight="1" x14ac:dyDescent="0.15">
      <c r="B200" s="4" t="s">
        <v>204</v>
      </c>
    </row>
    <row r="201" spans="2:2" ht="15" customHeight="1" x14ac:dyDescent="0.15">
      <c r="B201" s="4" t="s">
        <v>205</v>
      </c>
    </row>
    <row r="202" spans="2:2" ht="15" customHeight="1" x14ac:dyDescent="0.15">
      <c r="B202" s="4" t="s">
        <v>206</v>
      </c>
    </row>
    <row r="204" spans="2:2" ht="15" customHeight="1" x14ac:dyDescent="0.15">
      <c r="B204" s="4" t="s">
        <v>207</v>
      </c>
    </row>
    <row r="206" spans="2:2" ht="15" customHeight="1" x14ac:dyDescent="0.15">
      <c r="B206" s="4" t="s">
        <v>208</v>
      </c>
    </row>
    <row r="207" spans="2:2" ht="15" customHeight="1" x14ac:dyDescent="0.15">
      <c r="B207" s="4" t="s">
        <v>1780</v>
      </c>
    </row>
    <row r="208" spans="2:2" ht="15" customHeight="1" x14ac:dyDescent="0.15">
      <c r="B208" s="4" t="s">
        <v>1781</v>
      </c>
    </row>
    <row r="209" spans="2:2" ht="15" customHeight="1" x14ac:dyDescent="0.15">
      <c r="B209" s="4" t="s">
        <v>1782</v>
      </c>
    </row>
    <row r="210" spans="2:2" ht="15" customHeight="1" x14ac:dyDescent="0.15">
      <c r="B210" s="4" t="s">
        <v>1783</v>
      </c>
    </row>
    <row r="211" spans="2:2" ht="15" customHeight="1" x14ac:dyDescent="0.15">
      <c r="B211" s="4" t="s">
        <v>209</v>
      </c>
    </row>
    <row r="213" spans="2:2" ht="15" customHeight="1" x14ac:dyDescent="0.15">
      <c r="B213" s="4" t="s">
        <v>163</v>
      </c>
    </row>
    <row r="215" spans="2:2" ht="15" customHeight="1" x14ac:dyDescent="0.15">
      <c r="B215" s="4" t="s">
        <v>164</v>
      </c>
    </row>
    <row r="216" spans="2:2" ht="15" customHeight="1" x14ac:dyDescent="0.15">
      <c r="B216" s="4" t="s">
        <v>165</v>
      </c>
    </row>
    <row r="217" spans="2:2" ht="15" customHeight="1" x14ac:dyDescent="0.15">
      <c r="B217" s="4" t="s">
        <v>166</v>
      </c>
    </row>
    <row r="218" spans="2:2" ht="15" customHeight="1" x14ac:dyDescent="0.15">
      <c r="B218" s="4" t="s">
        <v>167</v>
      </c>
    </row>
    <row r="219" spans="2:2" ht="15" customHeight="1" x14ac:dyDescent="0.15">
      <c r="B219" s="4" t="s">
        <v>168</v>
      </c>
    </row>
    <row r="220" spans="2:2" ht="15" customHeight="1" x14ac:dyDescent="0.15">
      <c r="B220" s="4" t="s">
        <v>169</v>
      </c>
    </row>
    <row r="222" spans="2:2" ht="15" customHeight="1" x14ac:dyDescent="0.15">
      <c r="B222" s="4" t="s">
        <v>170</v>
      </c>
    </row>
    <row r="224" spans="2:2" ht="15" customHeight="1" x14ac:dyDescent="0.15">
      <c r="B224" s="4" t="s">
        <v>172</v>
      </c>
    </row>
    <row r="225" spans="2:3" ht="15" customHeight="1" x14ac:dyDescent="0.15">
      <c r="B225" s="4" t="s">
        <v>173</v>
      </c>
    </row>
    <row r="227" spans="2:3" ht="15" customHeight="1" x14ac:dyDescent="0.15">
      <c r="B227" s="4" t="s">
        <v>158</v>
      </c>
    </row>
    <row r="229" spans="2:3" ht="15" customHeight="1" x14ac:dyDescent="0.15">
      <c r="B229" s="4" t="s">
        <v>22</v>
      </c>
    </row>
    <row r="230" spans="2:3" ht="15" customHeight="1" x14ac:dyDescent="0.15">
      <c r="B230" s="4" t="s">
        <v>23</v>
      </c>
    </row>
    <row r="231" spans="2:3" ht="15" customHeight="1" x14ac:dyDescent="0.15">
      <c r="B231" s="4" t="s">
        <v>24</v>
      </c>
    </row>
    <row r="232" spans="2:3" ht="15" customHeight="1" x14ac:dyDescent="0.15">
      <c r="B232" s="4" t="s">
        <v>25</v>
      </c>
    </row>
    <row r="233" spans="2:3" ht="15" customHeight="1" x14ac:dyDescent="0.15">
      <c r="B233" s="4" t="s">
        <v>26</v>
      </c>
    </row>
    <row r="235" spans="2:3" ht="15" customHeight="1" x14ac:dyDescent="0.15">
      <c r="B235" s="4" t="s">
        <v>210</v>
      </c>
      <c r="C235" s="1" t="s">
        <v>405</v>
      </c>
    </row>
    <row r="237" spans="2:3" ht="15" customHeight="1" x14ac:dyDescent="0.15">
      <c r="B237" s="4" t="s">
        <v>211</v>
      </c>
      <c r="C237" s="3" t="s">
        <v>424</v>
      </c>
    </row>
    <row r="238" spans="2:3" ht="15" customHeight="1" x14ac:dyDescent="0.15">
      <c r="B238" s="4" t="s">
        <v>212</v>
      </c>
      <c r="C238" s="3" t="s">
        <v>340</v>
      </c>
    </row>
    <row r="239" spans="2:3" ht="15" customHeight="1" x14ac:dyDescent="0.15">
      <c r="B239" s="4" t="s">
        <v>213</v>
      </c>
      <c r="C239" s="3" t="s">
        <v>341</v>
      </c>
    </row>
    <row r="240" spans="2:3" ht="15" customHeight="1" x14ac:dyDescent="0.15">
      <c r="B240" s="4" t="s">
        <v>214</v>
      </c>
      <c r="C240" s="3" t="s">
        <v>342</v>
      </c>
    </row>
    <row r="241" spans="2:3" ht="15" customHeight="1" x14ac:dyDescent="0.15">
      <c r="B241" s="4" t="s">
        <v>215</v>
      </c>
      <c r="C241" s="3" t="s">
        <v>343</v>
      </c>
    </row>
    <row r="242" spans="2:3" ht="15" customHeight="1" x14ac:dyDescent="0.15">
      <c r="B242" s="4" t="s">
        <v>216</v>
      </c>
      <c r="C242" s="3" t="s">
        <v>344</v>
      </c>
    </row>
    <row r="243" spans="2:3" ht="15" customHeight="1" x14ac:dyDescent="0.15">
      <c r="B243" s="4" t="s">
        <v>217</v>
      </c>
      <c r="C243" s="3" t="s">
        <v>345</v>
      </c>
    </row>
    <row r="244" spans="2:3" ht="15" customHeight="1" x14ac:dyDescent="0.15">
      <c r="B244" s="4" t="s">
        <v>218</v>
      </c>
      <c r="C244" s="3" t="s">
        <v>346</v>
      </c>
    </row>
    <row r="245" spans="2:3" ht="15" customHeight="1" x14ac:dyDescent="0.15">
      <c r="B245" s="4" t="s">
        <v>1830</v>
      </c>
      <c r="C245" s="3" t="s">
        <v>1829</v>
      </c>
    </row>
    <row r="246" spans="2:3" ht="15" customHeight="1" x14ac:dyDescent="0.15">
      <c r="B246" s="4" t="s">
        <v>219</v>
      </c>
      <c r="C246" s="3" t="s">
        <v>347</v>
      </c>
    </row>
    <row r="247" spans="2:3" ht="15" customHeight="1" x14ac:dyDescent="0.15">
      <c r="B247" s="4" t="s">
        <v>220</v>
      </c>
      <c r="C247" s="3" t="s">
        <v>347</v>
      </c>
    </row>
    <row r="248" spans="2:3" ht="15" customHeight="1" x14ac:dyDescent="0.15">
      <c r="B248" s="4" t="s">
        <v>221</v>
      </c>
      <c r="C248" s="3" t="s">
        <v>347</v>
      </c>
    </row>
    <row r="249" spans="2:3" ht="15" customHeight="1" x14ac:dyDescent="0.15">
      <c r="B249" s="4" t="s">
        <v>222</v>
      </c>
      <c r="C249" s="3" t="s">
        <v>348</v>
      </c>
    </row>
    <row r="250" spans="2:3" ht="15" customHeight="1" x14ac:dyDescent="0.15">
      <c r="B250" s="4" t="s">
        <v>223</v>
      </c>
      <c r="C250" s="3" t="s">
        <v>348</v>
      </c>
    </row>
    <row r="251" spans="2:3" ht="15" customHeight="1" x14ac:dyDescent="0.15">
      <c r="B251" s="4" t="s">
        <v>224</v>
      </c>
      <c r="C251" s="3" t="s">
        <v>348</v>
      </c>
    </row>
    <row r="252" spans="2:3" ht="15" customHeight="1" x14ac:dyDescent="0.15">
      <c r="B252" s="4" t="s">
        <v>225</v>
      </c>
      <c r="C252" s="3" t="s">
        <v>349</v>
      </c>
    </row>
    <row r="253" spans="2:3" ht="15" customHeight="1" x14ac:dyDescent="0.15">
      <c r="B253" s="4" t="s">
        <v>226</v>
      </c>
      <c r="C253" s="3" t="s">
        <v>349</v>
      </c>
    </row>
    <row r="254" spans="2:3" ht="15" customHeight="1" x14ac:dyDescent="0.15">
      <c r="B254" s="4" t="s">
        <v>227</v>
      </c>
      <c r="C254" s="3" t="s">
        <v>350</v>
      </c>
    </row>
    <row r="255" spans="2:3" ht="15" customHeight="1" x14ac:dyDescent="0.15">
      <c r="B255" s="4" t="s">
        <v>228</v>
      </c>
      <c r="C255" s="3" t="s">
        <v>351</v>
      </c>
    </row>
    <row r="256" spans="2:3" ht="15" customHeight="1" x14ac:dyDescent="0.15">
      <c r="B256" s="4" t="s">
        <v>229</v>
      </c>
      <c r="C256" s="3" t="s">
        <v>352</v>
      </c>
    </row>
    <row r="257" spans="2:3" ht="15" customHeight="1" x14ac:dyDescent="0.15">
      <c r="B257" s="4" t="s">
        <v>230</v>
      </c>
      <c r="C257" s="3" t="s">
        <v>353</v>
      </c>
    </row>
    <row r="258" spans="2:3" ht="15" customHeight="1" x14ac:dyDescent="0.15">
      <c r="B258" s="4" t="s">
        <v>1831</v>
      </c>
      <c r="C258" s="3" t="s">
        <v>1832</v>
      </c>
    </row>
    <row r="259" spans="2:3" ht="15" customHeight="1" x14ac:dyDescent="0.15">
      <c r="B259" s="4" t="s">
        <v>231</v>
      </c>
      <c r="C259" s="3" t="s">
        <v>354</v>
      </c>
    </row>
    <row r="260" spans="2:3" ht="15" customHeight="1" x14ac:dyDescent="0.15">
      <c r="B260" s="4" t="s">
        <v>232</v>
      </c>
      <c r="C260" s="3" t="s">
        <v>354</v>
      </c>
    </row>
    <row r="261" spans="2:3" ht="15" customHeight="1" x14ac:dyDescent="0.15">
      <c r="B261" s="4" t="s">
        <v>233</v>
      </c>
      <c r="C261" s="3" t="s">
        <v>354</v>
      </c>
    </row>
    <row r="262" spans="2:3" ht="15" customHeight="1" x14ac:dyDescent="0.15">
      <c r="B262" s="4" t="s">
        <v>234</v>
      </c>
      <c r="C262" s="3" t="s">
        <v>355</v>
      </c>
    </row>
    <row r="263" spans="2:3" ht="15" customHeight="1" x14ac:dyDescent="0.15">
      <c r="B263" s="4" t="s">
        <v>235</v>
      </c>
      <c r="C263" s="3" t="s">
        <v>355</v>
      </c>
    </row>
    <row r="264" spans="2:3" ht="15" customHeight="1" x14ac:dyDescent="0.15">
      <c r="B264" s="4" t="s">
        <v>236</v>
      </c>
      <c r="C264" s="3" t="s">
        <v>356</v>
      </c>
    </row>
    <row r="265" spans="2:3" ht="15" customHeight="1" x14ac:dyDescent="0.15">
      <c r="B265" s="4" t="s">
        <v>1833</v>
      </c>
      <c r="C265" s="3" t="s">
        <v>357</v>
      </c>
    </row>
    <row r="266" spans="2:3" ht="15" customHeight="1" x14ac:dyDescent="0.15">
      <c r="B266" s="4" t="s">
        <v>1834</v>
      </c>
      <c r="C266" s="3" t="s">
        <v>1835</v>
      </c>
    </row>
    <row r="267" spans="2:3" ht="15" customHeight="1" x14ac:dyDescent="0.15">
      <c r="B267" s="4" t="s">
        <v>1836</v>
      </c>
      <c r="C267" s="3" t="s">
        <v>358</v>
      </c>
    </row>
    <row r="268" spans="2:3" ht="15" customHeight="1" x14ac:dyDescent="0.15">
      <c r="B268" s="4" t="s">
        <v>1837</v>
      </c>
      <c r="C268" s="3" t="s">
        <v>1838</v>
      </c>
    </row>
    <row r="269" spans="2:3" ht="15" customHeight="1" x14ac:dyDescent="0.15">
      <c r="B269" s="4" t="s">
        <v>237</v>
      </c>
      <c r="C269" s="3" t="s">
        <v>360</v>
      </c>
    </row>
    <row r="270" spans="2:3" ht="15" customHeight="1" x14ac:dyDescent="0.15">
      <c r="B270" s="4" t="s">
        <v>238</v>
      </c>
      <c r="C270" s="3" t="s">
        <v>361</v>
      </c>
    </row>
    <row r="271" spans="2:3" ht="15" customHeight="1" x14ac:dyDescent="0.15">
      <c r="B271" s="4" t="s">
        <v>239</v>
      </c>
      <c r="C271" s="3" t="s">
        <v>362</v>
      </c>
    </row>
    <row r="272" spans="2:3" ht="15" customHeight="1" x14ac:dyDescent="0.15">
      <c r="B272" s="4" t="s">
        <v>240</v>
      </c>
      <c r="C272" s="3" t="s">
        <v>363</v>
      </c>
    </row>
    <row r="273" spans="2:3" ht="15" customHeight="1" x14ac:dyDescent="0.15">
      <c r="B273" s="4" t="s">
        <v>241</v>
      </c>
      <c r="C273" s="3" t="s">
        <v>364</v>
      </c>
    </row>
    <row r="274" spans="2:3" ht="15" customHeight="1" x14ac:dyDescent="0.15">
      <c r="B274" s="4" t="s">
        <v>242</v>
      </c>
      <c r="C274" s="3" t="s">
        <v>365</v>
      </c>
    </row>
    <row r="275" spans="2:3" ht="15" customHeight="1" x14ac:dyDescent="0.15">
      <c r="B275" s="4" t="s">
        <v>243</v>
      </c>
      <c r="C275" s="3" t="s">
        <v>366</v>
      </c>
    </row>
    <row r="276" spans="2:3" ht="15" customHeight="1" x14ac:dyDescent="0.15">
      <c r="B276" s="4" t="s">
        <v>244</v>
      </c>
      <c r="C276" s="3" t="s">
        <v>367</v>
      </c>
    </row>
    <row r="277" spans="2:3" ht="15" customHeight="1" x14ac:dyDescent="0.15">
      <c r="B277" s="4" t="s">
        <v>245</v>
      </c>
      <c r="C277" s="3" t="s">
        <v>367</v>
      </c>
    </row>
    <row r="278" spans="2:3" ht="15" customHeight="1" x14ac:dyDescent="0.15">
      <c r="B278" s="4" t="s">
        <v>246</v>
      </c>
      <c r="C278" s="3" t="s">
        <v>368</v>
      </c>
    </row>
    <row r="279" spans="2:3" ht="15" customHeight="1" x14ac:dyDescent="0.15">
      <c r="B279" s="4" t="s">
        <v>247</v>
      </c>
      <c r="C279" s="3" t="s">
        <v>368</v>
      </c>
    </row>
    <row r="280" spans="2:3" ht="15" customHeight="1" x14ac:dyDescent="0.15">
      <c r="B280" s="4" t="s">
        <v>248</v>
      </c>
      <c r="C280" s="3" t="s">
        <v>368</v>
      </c>
    </row>
    <row r="281" spans="2:3" ht="15" customHeight="1" x14ac:dyDescent="0.15">
      <c r="B281" s="4" t="s">
        <v>1839</v>
      </c>
      <c r="C281" s="3" t="s">
        <v>369</v>
      </c>
    </row>
    <row r="282" spans="2:3" ht="15" customHeight="1" x14ac:dyDescent="0.15">
      <c r="B282" s="4" t="s">
        <v>249</v>
      </c>
      <c r="C282" s="3" t="s">
        <v>370</v>
      </c>
    </row>
    <row r="283" spans="2:3" ht="15" customHeight="1" x14ac:dyDescent="0.15">
      <c r="B283" s="4" t="s">
        <v>250</v>
      </c>
      <c r="C283" s="3" t="s">
        <v>370</v>
      </c>
    </row>
    <row r="284" spans="2:3" ht="15" customHeight="1" x14ac:dyDescent="0.15">
      <c r="B284" s="4" t="s">
        <v>251</v>
      </c>
      <c r="C284" s="3" t="s">
        <v>370</v>
      </c>
    </row>
    <row r="285" spans="2:3" ht="15" customHeight="1" x14ac:dyDescent="0.15">
      <c r="B285" s="4" t="s">
        <v>252</v>
      </c>
      <c r="C285" s="3" t="s">
        <v>370</v>
      </c>
    </row>
    <row r="286" spans="2:3" ht="15" customHeight="1" x14ac:dyDescent="0.15">
      <c r="B286" s="4" t="s">
        <v>253</v>
      </c>
      <c r="C286" s="3" t="s">
        <v>371</v>
      </c>
    </row>
    <row r="287" spans="2:3" ht="15" customHeight="1" x14ac:dyDescent="0.15">
      <c r="B287" s="4" t="s">
        <v>254</v>
      </c>
      <c r="C287" s="3" t="s">
        <v>372</v>
      </c>
    </row>
    <row r="288" spans="2:3" ht="15" customHeight="1" x14ac:dyDescent="0.15">
      <c r="B288" s="4" t="s">
        <v>255</v>
      </c>
      <c r="C288" s="3" t="s">
        <v>373</v>
      </c>
    </row>
    <row r="289" spans="2:3" ht="15" customHeight="1" x14ac:dyDescent="0.15">
      <c r="B289" s="4" t="s">
        <v>256</v>
      </c>
      <c r="C289" s="3" t="s">
        <v>374</v>
      </c>
    </row>
    <row r="290" spans="2:3" ht="15" customHeight="1" x14ac:dyDescent="0.15">
      <c r="B290" s="4" t="s">
        <v>257</v>
      </c>
      <c r="C290" s="3" t="s">
        <v>374</v>
      </c>
    </row>
    <row r="291" spans="2:3" ht="15" customHeight="1" x14ac:dyDescent="0.15">
      <c r="B291" s="4" t="s">
        <v>258</v>
      </c>
      <c r="C291" s="3" t="s">
        <v>374</v>
      </c>
    </row>
    <row r="292" spans="2:3" ht="15" customHeight="1" x14ac:dyDescent="0.15">
      <c r="B292" s="4" t="s">
        <v>259</v>
      </c>
      <c r="C292" s="3" t="s">
        <v>374</v>
      </c>
    </row>
    <row r="293" spans="2:3" ht="15" customHeight="1" x14ac:dyDescent="0.15">
      <c r="B293" s="4" t="s">
        <v>260</v>
      </c>
      <c r="C293" s="3" t="s">
        <v>374</v>
      </c>
    </row>
    <row r="294" spans="2:3" ht="15" customHeight="1" x14ac:dyDescent="0.15">
      <c r="B294" s="4" t="s">
        <v>261</v>
      </c>
      <c r="C294" s="3" t="s">
        <v>374</v>
      </c>
    </row>
    <row r="295" spans="2:3" ht="15" customHeight="1" x14ac:dyDescent="0.15">
      <c r="B295" s="4" t="s">
        <v>262</v>
      </c>
      <c r="C295" s="3" t="s">
        <v>375</v>
      </c>
    </row>
    <row r="296" spans="2:3" ht="15" customHeight="1" x14ac:dyDescent="0.15">
      <c r="B296" s="4" t="s">
        <v>263</v>
      </c>
      <c r="C296" s="3" t="s">
        <v>375</v>
      </c>
    </row>
    <row r="297" spans="2:3" ht="15" customHeight="1" x14ac:dyDescent="0.15">
      <c r="B297" s="4" t="s">
        <v>264</v>
      </c>
      <c r="C297" s="3" t="s">
        <v>376</v>
      </c>
    </row>
    <row r="298" spans="2:3" ht="15" customHeight="1" x14ac:dyDescent="0.15">
      <c r="B298" s="4" t="s">
        <v>265</v>
      </c>
      <c r="C298" s="3" t="s">
        <v>376</v>
      </c>
    </row>
    <row r="299" spans="2:3" ht="15" customHeight="1" x14ac:dyDescent="0.15">
      <c r="B299" s="4" t="s">
        <v>266</v>
      </c>
      <c r="C299" s="3" t="s">
        <v>376</v>
      </c>
    </row>
    <row r="300" spans="2:3" ht="15" customHeight="1" x14ac:dyDescent="0.15">
      <c r="B300" s="4" t="s">
        <v>267</v>
      </c>
      <c r="C300" s="3" t="s">
        <v>376</v>
      </c>
    </row>
    <row r="301" spans="2:3" ht="15" customHeight="1" x14ac:dyDescent="0.15">
      <c r="B301" s="4" t="s">
        <v>268</v>
      </c>
      <c r="C301" s="3" t="s">
        <v>376</v>
      </c>
    </row>
    <row r="302" spans="2:3" ht="15" customHeight="1" x14ac:dyDescent="0.15">
      <c r="B302" s="4" t="s">
        <v>269</v>
      </c>
      <c r="C302" s="3" t="s">
        <v>376</v>
      </c>
    </row>
    <row r="303" spans="2:3" ht="15" customHeight="1" x14ac:dyDescent="0.15">
      <c r="B303" s="4" t="s">
        <v>270</v>
      </c>
      <c r="C303" s="3" t="s">
        <v>377</v>
      </c>
    </row>
    <row r="304" spans="2:3" ht="15" customHeight="1" x14ac:dyDescent="0.15">
      <c r="B304" s="4" t="s">
        <v>271</v>
      </c>
      <c r="C304" s="3" t="s">
        <v>377</v>
      </c>
    </row>
    <row r="305" spans="2:3" ht="15" customHeight="1" x14ac:dyDescent="0.15">
      <c r="B305" s="4" t="s">
        <v>272</v>
      </c>
      <c r="C305" s="3" t="s">
        <v>378</v>
      </c>
    </row>
    <row r="306" spans="2:3" ht="15" customHeight="1" x14ac:dyDescent="0.15">
      <c r="B306" s="4" t="s">
        <v>273</v>
      </c>
      <c r="C306" s="3" t="s">
        <v>379</v>
      </c>
    </row>
    <row r="307" spans="2:3" ht="15" customHeight="1" x14ac:dyDescent="0.15">
      <c r="B307" s="4" t="s">
        <v>274</v>
      </c>
      <c r="C307" s="3" t="s">
        <v>380</v>
      </c>
    </row>
    <row r="308" spans="2:3" ht="15" customHeight="1" x14ac:dyDescent="0.15">
      <c r="B308" s="4" t="s">
        <v>275</v>
      </c>
      <c r="C308" s="3" t="s">
        <v>380</v>
      </c>
    </row>
    <row r="309" spans="2:3" ht="15" customHeight="1" x14ac:dyDescent="0.15">
      <c r="B309" s="4" t="s">
        <v>276</v>
      </c>
      <c r="C309" s="3" t="s">
        <v>380</v>
      </c>
    </row>
    <row r="310" spans="2:3" ht="15" customHeight="1" x14ac:dyDescent="0.15">
      <c r="B310" s="4" t="s">
        <v>277</v>
      </c>
      <c r="C310" s="3" t="s">
        <v>381</v>
      </c>
    </row>
    <row r="311" spans="2:3" ht="15" customHeight="1" x14ac:dyDescent="0.15">
      <c r="B311" s="4" t="s">
        <v>278</v>
      </c>
      <c r="C311" s="3" t="s">
        <v>382</v>
      </c>
    </row>
    <row r="312" spans="2:3" ht="15" customHeight="1" x14ac:dyDescent="0.15">
      <c r="B312" s="4" t="s">
        <v>279</v>
      </c>
      <c r="C312" s="3" t="s">
        <v>382</v>
      </c>
    </row>
    <row r="313" spans="2:3" ht="15" customHeight="1" x14ac:dyDescent="0.15">
      <c r="B313" s="4" t="s">
        <v>280</v>
      </c>
      <c r="C313" s="3" t="s">
        <v>382</v>
      </c>
    </row>
    <row r="314" spans="2:3" ht="15" customHeight="1" x14ac:dyDescent="0.15">
      <c r="B314" s="4" t="s">
        <v>281</v>
      </c>
      <c r="C314" s="3" t="s">
        <v>383</v>
      </c>
    </row>
    <row r="315" spans="2:3" ht="15" customHeight="1" x14ac:dyDescent="0.15">
      <c r="B315" s="4" t="s">
        <v>282</v>
      </c>
      <c r="C315" s="3" t="s">
        <v>384</v>
      </c>
    </row>
    <row r="316" spans="2:3" ht="15" customHeight="1" x14ac:dyDescent="0.15">
      <c r="B316" s="4" t="s">
        <v>283</v>
      </c>
      <c r="C316" s="3" t="s">
        <v>384</v>
      </c>
    </row>
    <row r="317" spans="2:3" ht="15" customHeight="1" x14ac:dyDescent="0.15">
      <c r="B317" s="4" t="s">
        <v>284</v>
      </c>
      <c r="C317" s="3" t="s">
        <v>385</v>
      </c>
    </row>
    <row r="318" spans="2:3" ht="15" customHeight="1" x14ac:dyDescent="0.15">
      <c r="B318" s="4" t="s">
        <v>285</v>
      </c>
      <c r="C318" s="3" t="s">
        <v>385</v>
      </c>
    </row>
    <row r="319" spans="2:3" ht="15" customHeight="1" x14ac:dyDescent="0.15">
      <c r="B319" s="4" t="s">
        <v>286</v>
      </c>
      <c r="C319" s="3" t="s">
        <v>385</v>
      </c>
    </row>
    <row r="320" spans="2:3" ht="15" customHeight="1" x14ac:dyDescent="0.15">
      <c r="B320" s="4" t="s">
        <v>287</v>
      </c>
      <c r="C320" s="3" t="s">
        <v>385</v>
      </c>
    </row>
    <row r="321" spans="2:3" ht="15" customHeight="1" x14ac:dyDescent="0.15">
      <c r="B321" s="4" t="s">
        <v>288</v>
      </c>
      <c r="C321" s="3" t="s">
        <v>385</v>
      </c>
    </row>
    <row r="322" spans="2:3" ht="15" customHeight="1" x14ac:dyDescent="0.15">
      <c r="B322" s="4" t="s">
        <v>289</v>
      </c>
      <c r="C322" s="3" t="s">
        <v>385</v>
      </c>
    </row>
    <row r="323" spans="2:3" ht="15" customHeight="1" x14ac:dyDescent="0.15">
      <c r="B323" s="4" t="s">
        <v>290</v>
      </c>
      <c r="C323" s="3" t="s">
        <v>385</v>
      </c>
    </row>
    <row r="324" spans="2:3" ht="15" customHeight="1" x14ac:dyDescent="0.15">
      <c r="B324" s="4" t="s">
        <v>291</v>
      </c>
      <c r="C324" s="3" t="s">
        <v>385</v>
      </c>
    </row>
    <row r="325" spans="2:3" ht="15" customHeight="1" x14ac:dyDescent="0.15">
      <c r="B325" s="4" t="s">
        <v>292</v>
      </c>
      <c r="C325" s="3" t="s">
        <v>385</v>
      </c>
    </row>
    <row r="326" spans="2:3" ht="15" customHeight="1" x14ac:dyDescent="0.15">
      <c r="B326" s="4" t="s">
        <v>293</v>
      </c>
      <c r="C326" s="3" t="s">
        <v>385</v>
      </c>
    </row>
    <row r="327" spans="2:3" ht="15" customHeight="1" x14ac:dyDescent="0.15">
      <c r="B327" s="4" t="s">
        <v>294</v>
      </c>
      <c r="C327" s="3" t="s">
        <v>385</v>
      </c>
    </row>
    <row r="328" spans="2:3" ht="15" customHeight="1" x14ac:dyDescent="0.15">
      <c r="B328" s="4" t="s">
        <v>295</v>
      </c>
      <c r="C328" s="3" t="s">
        <v>385</v>
      </c>
    </row>
    <row r="329" spans="2:3" ht="15" customHeight="1" x14ac:dyDescent="0.15">
      <c r="B329" s="4" t="s">
        <v>296</v>
      </c>
      <c r="C329" s="3" t="s">
        <v>385</v>
      </c>
    </row>
    <row r="330" spans="2:3" ht="15" customHeight="1" x14ac:dyDescent="0.15">
      <c r="B330" s="4" t="s">
        <v>297</v>
      </c>
      <c r="C330" s="3" t="s">
        <v>385</v>
      </c>
    </row>
    <row r="331" spans="2:3" ht="15" customHeight="1" x14ac:dyDescent="0.15">
      <c r="B331" s="4" t="s">
        <v>298</v>
      </c>
      <c r="C331" s="3" t="s">
        <v>385</v>
      </c>
    </row>
    <row r="332" spans="2:3" ht="15" customHeight="1" x14ac:dyDescent="0.15">
      <c r="B332" s="4" t="s">
        <v>299</v>
      </c>
      <c r="C332" s="3" t="s">
        <v>385</v>
      </c>
    </row>
    <row r="333" spans="2:3" ht="15" customHeight="1" x14ac:dyDescent="0.15">
      <c r="B333" s="4" t="s">
        <v>300</v>
      </c>
      <c r="C333" s="3" t="s">
        <v>385</v>
      </c>
    </row>
    <row r="334" spans="2:3" ht="15" customHeight="1" x14ac:dyDescent="0.15">
      <c r="B334" s="4" t="s">
        <v>301</v>
      </c>
      <c r="C334" s="3" t="s">
        <v>385</v>
      </c>
    </row>
    <row r="335" spans="2:3" ht="15" customHeight="1" x14ac:dyDescent="0.15">
      <c r="B335" s="4" t="s">
        <v>302</v>
      </c>
      <c r="C335" s="3" t="s">
        <v>386</v>
      </c>
    </row>
    <row r="336" spans="2:3" ht="15" customHeight="1" x14ac:dyDescent="0.15">
      <c r="B336" s="4" t="s">
        <v>303</v>
      </c>
      <c r="C336" s="3" t="s">
        <v>386</v>
      </c>
    </row>
    <row r="337" spans="2:3" ht="15" customHeight="1" x14ac:dyDescent="0.15">
      <c r="B337" s="4" t="s">
        <v>304</v>
      </c>
      <c r="C337" s="3" t="s">
        <v>386</v>
      </c>
    </row>
    <row r="338" spans="2:3" ht="15" customHeight="1" x14ac:dyDescent="0.15">
      <c r="B338" s="4" t="s">
        <v>305</v>
      </c>
      <c r="C338" s="3" t="s">
        <v>387</v>
      </c>
    </row>
    <row r="339" spans="2:3" ht="15" customHeight="1" x14ac:dyDescent="0.15">
      <c r="B339" s="4" t="s">
        <v>306</v>
      </c>
      <c r="C339" s="3" t="s">
        <v>388</v>
      </c>
    </row>
    <row r="340" spans="2:3" ht="15" customHeight="1" x14ac:dyDescent="0.15">
      <c r="B340" s="4" t="s">
        <v>307</v>
      </c>
      <c r="C340" s="3" t="s">
        <v>389</v>
      </c>
    </row>
    <row r="341" spans="2:3" ht="15" customHeight="1" x14ac:dyDescent="0.15">
      <c r="B341" s="4" t="s">
        <v>308</v>
      </c>
      <c r="C341" s="3" t="s">
        <v>389</v>
      </c>
    </row>
    <row r="342" spans="2:3" ht="15" customHeight="1" x14ac:dyDescent="0.15">
      <c r="B342" s="4" t="s">
        <v>309</v>
      </c>
      <c r="C342" s="3" t="s">
        <v>390</v>
      </c>
    </row>
    <row r="343" spans="2:3" ht="15" customHeight="1" x14ac:dyDescent="0.15">
      <c r="B343" s="4" t="s">
        <v>310</v>
      </c>
      <c r="C343" s="3" t="s">
        <v>391</v>
      </c>
    </row>
    <row r="344" spans="2:3" ht="15" customHeight="1" x14ac:dyDescent="0.15">
      <c r="B344" s="4" t="s">
        <v>311</v>
      </c>
      <c r="C344" s="3" t="s">
        <v>392</v>
      </c>
    </row>
    <row r="345" spans="2:3" ht="15" customHeight="1" x14ac:dyDescent="0.15">
      <c r="B345" s="4" t="s">
        <v>312</v>
      </c>
      <c r="C345" s="3" t="s">
        <v>393</v>
      </c>
    </row>
    <row r="346" spans="2:3" ht="15" customHeight="1" x14ac:dyDescent="0.15">
      <c r="B346" s="4" t="s">
        <v>313</v>
      </c>
      <c r="C346" s="3" t="s">
        <v>394</v>
      </c>
    </row>
    <row r="347" spans="2:3" ht="15" customHeight="1" x14ac:dyDescent="0.15">
      <c r="B347" s="4" t="s">
        <v>314</v>
      </c>
      <c r="C347" s="3" t="s">
        <v>394</v>
      </c>
    </row>
    <row r="348" spans="2:3" ht="15" customHeight="1" x14ac:dyDescent="0.15">
      <c r="B348" s="4" t="s">
        <v>315</v>
      </c>
      <c r="C348" s="3" t="s">
        <v>394</v>
      </c>
    </row>
    <row r="349" spans="2:3" ht="15" customHeight="1" x14ac:dyDescent="0.15">
      <c r="B349" s="4" t="s">
        <v>316</v>
      </c>
      <c r="C349" s="3" t="s">
        <v>395</v>
      </c>
    </row>
    <row r="350" spans="2:3" ht="15" customHeight="1" x14ac:dyDescent="0.15">
      <c r="B350" s="4" t="s">
        <v>317</v>
      </c>
      <c r="C350" s="3" t="s">
        <v>396</v>
      </c>
    </row>
    <row r="351" spans="2:3" ht="15" customHeight="1" x14ac:dyDescent="0.15">
      <c r="B351" s="4" t="s">
        <v>318</v>
      </c>
      <c r="C351" s="3" t="s">
        <v>396</v>
      </c>
    </row>
    <row r="352" spans="2:3" ht="15" customHeight="1" x14ac:dyDescent="0.15">
      <c r="B352" s="4" t="s">
        <v>319</v>
      </c>
      <c r="C352" s="3" t="s">
        <v>397</v>
      </c>
    </row>
    <row r="353" spans="2:3" ht="15" customHeight="1" x14ac:dyDescent="0.15">
      <c r="B353" s="4" t="s">
        <v>320</v>
      </c>
      <c r="C353" s="3" t="s">
        <v>398</v>
      </c>
    </row>
    <row r="354" spans="2:3" ht="15" customHeight="1" x14ac:dyDescent="0.15">
      <c r="B354" s="4" t="s">
        <v>321</v>
      </c>
      <c r="C354" s="3" t="s">
        <v>399</v>
      </c>
    </row>
    <row r="355" spans="2:3" ht="15" customHeight="1" x14ac:dyDescent="0.15">
      <c r="B355" s="4" t="s">
        <v>322</v>
      </c>
      <c r="C355" s="3" t="s">
        <v>399</v>
      </c>
    </row>
    <row r="356" spans="2:3" ht="15" customHeight="1" x14ac:dyDescent="0.15">
      <c r="B356" s="4" t="s">
        <v>323</v>
      </c>
      <c r="C356" s="3" t="s">
        <v>399</v>
      </c>
    </row>
    <row r="357" spans="2:3" ht="15" customHeight="1" x14ac:dyDescent="0.15">
      <c r="B357" s="4" t="s">
        <v>324</v>
      </c>
      <c r="C357" s="3" t="s">
        <v>399</v>
      </c>
    </row>
    <row r="358" spans="2:3" ht="15" customHeight="1" x14ac:dyDescent="0.15">
      <c r="B358" s="4" t="s">
        <v>325</v>
      </c>
      <c r="C358" s="3" t="s">
        <v>400</v>
      </c>
    </row>
    <row r="359" spans="2:3" ht="15" customHeight="1" x14ac:dyDescent="0.15">
      <c r="B359" s="4" t="s">
        <v>326</v>
      </c>
      <c r="C359" s="3" t="s">
        <v>401</v>
      </c>
    </row>
    <row r="360" spans="2:3" ht="15" customHeight="1" x14ac:dyDescent="0.15">
      <c r="B360" s="4" t="s">
        <v>327</v>
      </c>
      <c r="C360" s="3" t="s">
        <v>401</v>
      </c>
    </row>
    <row r="361" spans="2:3" ht="15" customHeight="1" x14ac:dyDescent="0.15">
      <c r="B361" s="4" t="s">
        <v>328</v>
      </c>
      <c r="C361" s="3" t="s">
        <v>401</v>
      </c>
    </row>
    <row r="362" spans="2:3" ht="15" customHeight="1" x14ac:dyDescent="0.15">
      <c r="B362" s="4" t="s">
        <v>329</v>
      </c>
      <c r="C362" s="3" t="s">
        <v>401</v>
      </c>
    </row>
    <row r="363" spans="2:3" ht="15" customHeight="1" x14ac:dyDescent="0.15">
      <c r="B363" s="4" t="s">
        <v>330</v>
      </c>
      <c r="C363" s="3" t="s">
        <v>401</v>
      </c>
    </row>
    <row r="364" spans="2:3" ht="15" customHeight="1" x14ac:dyDescent="0.15">
      <c r="B364" s="4" t="s">
        <v>331</v>
      </c>
      <c r="C364" s="3" t="s">
        <v>401</v>
      </c>
    </row>
    <row r="365" spans="2:3" ht="15" customHeight="1" x14ac:dyDescent="0.15">
      <c r="B365" s="4" t="s">
        <v>332</v>
      </c>
      <c r="C365" s="3" t="s">
        <v>402</v>
      </c>
    </row>
    <row r="366" spans="2:3" ht="15" customHeight="1" x14ac:dyDescent="0.15">
      <c r="B366" s="4" t="s">
        <v>333</v>
      </c>
      <c r="C366" s="3" t="s">
        <v>403</v>
      </c>
    </row>
    <row r="367" spans="2:3" ht="15" customHeight="1" x14ac:dyDescent="0.15">
      <c r="B367" s="4" t="s">
        <v>334</v>
      </c>
      <c r="C367" s="3" t="s">
        <v>403</v>
      </c>
    </row>
    <row r="368" spans="2:3" ht="15" customHeight="1" x14ac:dyDescent="0.15">
      <c r="B368" s="4" t="s">
        <v>335</v>
      </c>
      <c r="C368" s="3" t="s">
        <v>403</v>
      </c>
    </row>
    <row r="369" spans="2:3" ht="15" customHeight="1" x14ac:dyDescent="0.15">
      <c r="B369" s="4" t="s">
        <v>335</v>
      </c>
      <c r="C369" s="3" t="s">
        <v>403</v>
      </c>
    </row>
    <row r="370" spans="2:3" ht="15" customHeight="1" x14ac:dyDescent="0.15">
      <c r="B370" s="4" t="s">
        <v>336</v>
      </c>
      <c r="C370" s="3" t="s">
        <v>403</v>
      </c>
    </row>
    <row r="371" spans="2:3" ht="15" customHeight="1" x14ac:dyDescent="0.15">
      <c r="B371" s="4" t="s">
        <v>1840</v>
      </c>
      <c r="C371" s="3" t="s">
        <v>1841</v>
      </c>
    </row>
    <row r="372" spans="2:3" ht="15" customHeight="1" x14ac:dyDescent="0.15">
      <c r="B372" s="4" t="s">
        <v>1842</v>
      </c>
      <c r="C372" s="3" t="s">
        <v>1844</v>
      </c>
    </row>
    <row r="373" spans="2:3" ht="15" customHeight="1" x14ac:dyDescent="0.15">
      <c r="B373" s="4" t="s">
        <v>1843</v>
      </c>
      <c r="C373" s="3" t="s">
        <v>1845</v>
      </c>
    </row>
    <row r="374" spans="2:3" ht="15" customHeight="1" x14ac:dyDescent="0.15">
      <c r="B374" s="4" t="s">
        <v>1846</v>
      </c>
      <c r="C374" s="3" t="s">
        <v>1845</v>
      </c>
    </row>
    <row r="375" spans="2:3" ht="15" customHeight="1" x14ac:dyDescent="0.15">
      <c r="B375" s="4" t="s">
        <v>1847</v>
      </c>
      <c r="C375" s="3" t="s">
        <v>1845</v>
      </c>
    </row>
    <row r="376" spans="2:3" ht="15" customHeight="1" x14ac:dyDescent="0.15">
      <c r="B376" s="4" t="s">
        <v>1848</v>
      </c>
      <c r="C376" s="3" t="s">
        <v>1845</v>
      </c>
    </row>
    <row r="377" spans="2:3" ht="15" customHeight="1" x14ac:dyDescent="0.15">
      <c r="B377" s="4" t="s">
        <v>1849</v>
      </c>
      <c r="C377" s="3" t="s">
        <v>1845</v>
      </c>
    </row>
    <row r="378" spans="2:3" ht="15" customHeight="1" x14ac:dyDescent="0.15">
      <c r="B378" s="4" t="s">
        <v>337</v>
      </c>
      <c r="C378" s="3" t="s">
        <v>404</v>
      </c>
    </row>
    <row r="379" spans="2:3" ht="15" customHeight="1" x14ac:dyDescent="0.15">
      <c r="B379" s="4" t="s">
        <v>338</v>
      </c>
      <c r="C379" s="3" t="s">
        <v>404</v>
      </c>
    </row>
    <row r="380" spans="2:3" ht="15" customHeight="1" x14ac:dyDescent="0.15">
      <c r="B380" s="4" t="s">
        <v>339</v>
      </c>
      <c r="C380" s="3" t="s">
        <v>404</v>
      </c>
    </row>
    <row r="382" spans="2:3" ht="15" customHeight="1" x14ac:dyDescent="0.15">
      <c r="B382" s="4" t="s">
        <v>406</v>
      </c>
    </row>
    <row r="384" spans="2:3" ht="15" customHeight="1" x14ac:dyDescent="0.15">
      <c r="B384" s="4" t="s">
        <v>407</v>
      </c>
    </row>
    <row r="385" spans="2:2" ht="15" customHeight="1" x14ac:dyDescent="0.15">
      <c r="B385" s="4" t="s">
        <v>408</v>
      </c>
    </row>
    <row r="386" spans="2:2" ht="15" customHeight="1" x14ac:dyDescent="0.15">
      <c r="B386" s="4" t="s">
        <v>409</v>
      </c>
    </row>
    <row r="387" spans="2:2" ht="15" customHeight="1" x14ac:dyDescent="0.15">
      <c r="B387" s="4" t="s">
        <v>410</v>
      </c>
    </row>
    <row r="388" spans="2:2" ht="15" customHeight="1" x14ac:dyDescent="0.15">
      <c r="B388" s="4" t="s">
        <v>411</v>
      </c>
    </row>
    <row r="389" spans="2:2" ht="15" customHeight="1" x14ac:dyDescent="0.15">
      <c r="B389" s="4" t="s">
        <v>412</v>
      </c>
    </row>
    <row r="390" spans="2:2" ht="15" customHeight="1" x14ac:dyDescent="0.15">
      <c r="B390" s="4" t="s">
        <v>413</v>
      </c>
    </row>
    <row r="391" spans="2:2" ht="15" customHeight="1" x14ac:dyDescent="0.15">
      <c r="B391" s="4" t="s">
        <v>414</v>
      </c>
    </row>
    <row r="392" spans="2:2" ht="15" customHeight="1" x14ac:dyDescent="0.15">
      <c r="B392" s="4" t="s">
        <v>415</v>
      </c>
    </row>
    <row r="394" spans="2:2" ht="15" customHeight="1" x14ac:dyDescent="0.15">
      <c r="B394" s="4" t="s">
        <v>416</v>
      </c>
    </row>
    <row r="396" spans="2:2" ht="15" customHeight="1" x14ac:dyDescent="0.15">
      <c r="B396" s="4" t="s">
        <v>516</v>
      </c>
    </row>
    <row r="397" spans="2:2" ht="15" customHeight="1" x14ac:dyDescent="0.15">
      <c r="B397" s="4" t="s">
        <v>417</v>
      </c>
    </row>
    <row r="398" spans="2:2" ht="15" customHeight="1" x14ac:dyDescent="0.15">
      <c r="B398" s="4" t="s">
        <v>1411</v>
      </c>
    </row>
    <row r="399" spans="2:2" ht="15" customHeight="1" x14ac:dyDescent="0.15">
      <c r="B399" s="4" t="s">
        <v>418</v>
      </c>
    </row>
    <row r="400" spans="2:2" ht="15" customHeight="1" x14ac:dyDescent="0.15">
      <c r="B400" s="4" t="s">
        <v>419</v>
      </c>
    </row>
    <row r="401" spans="2:2" ht="15" customHeight="1" x14ac:dyDescent="0.15">
      <c r="B401" s="4" t="s">
        <v>420</v>
      </c>
    </row>
    <row r="402" spans="2:2" ht="15" customHeight="1" x14ac:dyDescent="0.15">
      <c r="B402" s="4" t="s">
        <v>421</v>
      </c>
    </row>
    <row r="403" spans="2:2" ht="15" customHeight="1" x14ac:dyDescent="0.15">
      <c r="B403" s="4" t="s">
        <v>1412</v>
      </c>
    </row>
    <row r="404" spans="2:2" ht="15" customHeight="1" x14ac:dyDescent="0.15">
      <c r="B404" s="4" t="s">
        <v>422</v>
      </c>
    </row>
    <row r="406" spans="2:2" ht="15" customHeight="1" x14ac:dyDescent="0.15">
      <c r="B406" s="4" t="s">
        <v>623</v>
      </c>
    </row>
    <row r="408" spans="2:2" ht="15" customHeight="1" x14ac:dyDescent="0.15">
      <c r="B408" s="4">
        <v>1</v>
      </c>
    </row>
    <row r="409" spans="2:2" ht="15" customHeight="1" x14ac:dyDescent="0.15">
      <c r="B409" s="4">
        <v>2</v>
      </c>
    </row>
    <row r="410" spans="2:2" ht="15" customHeight="1" x14ac:dyDescent="0.15">
      <c r="B410" s="4">
        <v>3</v>
      </c>
    </row>
    <row r="411" spans="2:2" ht="15" customHeight="1" x14ac:dyDescent="0.15">
      <c r="B411" s="4">
        <v>4</v>
      </c>
    </row>
    <row r="413" spans="2:2" ht="15" customHeight="1" x14ac:dyDescent="0.15">
      <c r="B413" s="4" t="s">
        <v>622</v>
      </c>
    </row>
    <row r="415" spans="2:2" ht="15" customHeight="1" x14ac:dyDescent="0.15">
      <c r="B415" s="4" t="s">
        <v>582</v>
      </c>
    </row>
    <row r="416" spans="2:2" ht="15" customHeight="1" x14ac:dyDescent="0.15">
      <c r="B416" s="4" t="s">
        <v>618</v>
      </c>
    </row>
    <row r="417" spans="2:2" ht="15" customHeight="1" x14ac:dyDescent="0.15">
      <c r="B417" s="4" t="s">
        <v>619</v>
      </c>
    </row>
    <row r="418" spans="2:2" ht="15" customHeight="1" x14ac:dyDescent="0.15">
      <c r="B418" s="4" t="s">
        <v>620</v>
      </c>
    </row>
    <row r="419" spans="2:2" ht="15" customHeight="1" x14ac:dyDescent="0.15">
      <c r="B419" s="4" t="s">
        <v>621</v>
      </c>
    </row>
    <row r="420" spans="2:2" ht="15" customHeight="1" x14ac:dyDescent="0.15">
      <c r="B420" s="4" t="s">
        <v>337</v>
      </c>
    </row>
    <row r="422" spans="2:2" ht="15" customHeight="1" x14ac:dyDescent="0.15">
      <c r="B422" s="4" t="s">
        <v>600</v>
      </c>
    </row>
    <row r="424" spans="2:2" ht="15" customHeight="1" x14ac:dyDescent="0.15">
      <c r="B424" s="4" t="s">
        <v>603</v>
      </c>
    </row>
    <row r="425" spans="2:2" ht="15" customHeight="1" x14ac:dyDescent="0.15">
      <c r="B425" s="4" t="s">
        <v>601</v>
      </c>
    </row>
    <row r="426" spans="2:2" ht="15" customHeight="1" x14ac:dyDescent="0.15">
      <c r="B426" s="4" t="s">
        <v>602</v>
      </c>
    </row>
    <row r="428" spans="2:2" ht="15" customHeight="1" x14ac:dyDescent="0.15">
      <c r="B428" s="4" t="s">
        <v>604</v>
      </c>
    </row>
    <row r="430" spans="2:2" ht="15" customHeight="1" x14ac:dyDescent="0.15">
      <c r="B430" s="4" t="s">
        <v>605</v>
      </c>
    </row>
    <row r="432" spans="2:2" ht="15" customHeight="1" x14ac:dyDescent="0.15">
      <c r="B432" s="4" t="s">
        <v>2257</v>
      </c>
    </row>
    <row r="434" spans="2:2" ht="15" customHeight="1" x14ac:dyDescent="0.15">
      <c r="B434" s="4" t="s">
        <v>2258</v>
      </c>
    </row>
    <row r="436" spans="2:2" ht="15" customHeight="1" x14ac:dyDescent="0.15">
      <c r="B436" s="4" t="s">
        <v>615</v>
      </c>
    </row>
    <row r="438" spans="2:2" ht="15" customHeight="1" x14ac:dyDescent="0.15">
      <c r="B438" s="4" t="s">
        <v>616</v>
      </c>
    </row>
    <row r="439" spans="2:2" ht="15" customHeight="1" x14ac:dyDescent="0.15">
      <c r="B439" s="4" t="s">
        <v>617</v>
      </c>
    </row>
    <row r="440" spans="2:2" ht="15" customHeight="1" x14ac:dyDescent="0.15">
      <c r="B440" s="4" t="s">
        <v>614</v>
      </c>
    </row>
    <row r="442" spans="2:2" ht="15" customHeight="1" x14ac:dyDescent="0.15">
      <c r="B442" s="4" t="s">
        <v>696</v>
      </c>
    </row>
    <row r="444" spans="2:2" ht="15" customHeight="1" x14ac:dyDescent="0.15">
      <c r="B444" s="4" t="s">
        <v>697</v>
      </c>
    </row>
    <row r="445" spans="2:2" ht="15" customHeight="1" x14ac:dyDescent="0.15">
      <c r="B445" s="4" t="s">
        <v>699</v>
      </c>
    </row>
    <row r="446" spans="2:2" ht="15" customHeight="1" x14ac:dyDescent="0.15">
      <c r="B446" s="4" t="s">
        <v>698</v>
      </c>
    </row>
    <row r="448" spans="2:2" ht="15" customHeight="1" x14ac:dyDescent="0.15">
      <c r="B448" s="4" t="s">
        <v>694</v>
      </c>
    </row>
    <row r="450" spans="2:2" ht="15" customHeight="1" x14ac:dyDescent="0.15">
      <c r="B450" s="45" t="s">
        <v>695</v>
      </c>
    </row>
    <row r="451" spans="2:2" ht="15" customHeight="1" x14ac:dyDescent="0.15">
      <c r="B451" s="44">
        <v>1</v>
      </c>
    </row>
    <row r="452" spans="2:2" ht="15" customHeight="1" x14ac:dyDescent="0.15">
      <c r="B452" s="44">
        <v>2</v>
      </c>
    </row>
    <row r="453" spans="2:2" ht="15" customHeight="1" x14ac:dyDescent="0.15">
      <c r="B453" s="44">
        <v>3</v>
      </c>
    </row>
    <row r="454" spans="2:2" ht="15" customHeight="1" x14ac:dyDescent="0.15">
      <c r="B454" s="44">
        <v>4</v>
      </c>
    </row>
    <row r="455" spans="2:2" ht="15" customHeight="1" x14ac:dyDescent="0.15">
      <c r="B455" s="44">
        <v>5</v>
      </c>
    </row>
    <row r="456" spans="2:2" ht="15" customHeight="1" x14ac:dyDescent="0.15">
      <c r="B456" s="44">
        <v>6</v>
      </c>
    </row>
    <row r="457" spans="2:2" ht="15" customHeight="1" x14ac:dyDescent="0.15">
      <c r="B457" s="44">
        <v>7</v>
      </c>
    </row>
    <row r="458" spans="2:2" ht="15" customHeight="1" x14ac:dyDescent="0.15">
      <c r="B458" s="44">
        <v>8</v>
      </c>
    </row>
    <row r="459" spans="2:2" ht="15" customHeight="1" x14ac:dyDescent="0.15">
      <c r="B459" s="44">
        <v>9</v>
      </c>
    </row>
    <row r="460" spans="2:2" ht="15" customHeight="1" x14ac:dyDescent="0.15">
      <c r="B460" s="44">
        <v>10</v>
      </c>
    </row>
    <row r="461" spans="2:2" ht="15" customHeight="1" x14ac:dyDescent="0.15">
      <c r="B461" s="44">
        <v>11</v>
      </c>
    </row>
    <row r="462" spans="2:2" ht="15" customHeight="1" x14ac:dyDescent="0.15">
      <c r="B462" s="44">
        <v>12</v>
      </c>
    </row>
    <row r="463" spans="2:2" ht="15" customHeight="1" x14ac:dyDescent="0.15">
      <c r="B463" s="44">
        <v>13</v>
      </c>
    </row>
    <row r="464" spans="2:2" ht="15" customHeight="1" x14ac:dyDescent="0.15">
      <c r="B464" s="44">
        <v>14</v>
      </c>
    </row>
    <row r="465" spans="2:2" ht="15" customHeight="1" x14ac:dyDescent="0.15">
      <c r="B465" s="44">
        <v>15</v>
      </c>
    </row>
    <row r="466" spans="2:2" ht="15" customHeight="1" x14ac:dyDescent="0.15">
      <c r="B466" s="44">
        <v>16</v>
      </c>
    </row>
    <row r="467" spans="2:2" ht="15" customHeight="1" x14ac:dyDescent="0.15">
      <c r="B467" s="44">
        <v>17</v>
      </c>
    </row>
    <row r="468" spans="2:2" ht="15" customHeight="1" x14ac:dyDescent="0.15">
      <c r="B468" s="44">
        <v>18</v>
      </c>
    </row>
    <row r="469" spans="2:2" ht="15" customHeight="1" x14ac:dyDescent="0.15">
      <c r="B469" s="44">
        <v>19</v>
      </c>
    </row>
    <row r="470" spans="2:2" ht="15" customHeight="1" x14ac:dyDescent="0.15">
      <c r="B470" s="44">
        <v>20</v>
      </c>
    </row>
    <row r="472" spans="2:2" ht="15" customHeight="1" x14ac:dyDescent="0.15">
      <c r="B472" s="4" t="s">
        <v>850</v>
      </c>
    </row>
    <row r="474" spans="2:2" ht="15" customHeight="1" x14ac:dyDescent="0.15">
      <c r="B474" s="4" t="s">
        <v>90</v>
      </c>
    </row>
    <row r="475" spans="2:2" ht="15" customHeight="1" x14ac:dyDescent="0.15">
      <c r="B475" s="4" t="s">
        <v>91</v>
      </c>
    </row>
    <row r="476" spans="2:2" ht="15" customHeight="1" x14ac:dyDescent="0.15">
      <c r="B476" s="4" t="s">
        <v>88</v>
      </c>
    </row>
    <row r="477" spans="2:2" ht="15" customHeight="1" x14ac:dyDescent="0.15">
      <c r="B477" s="4" t="s">
        <v>89</v>
      </c>
    </row>
    <row r="478" spans="2:2" ht="15" customHeight="1" x14ac:dyDescent="0.15">
      <c r="B478" s="4" t="s">
        <v>85</v>
      </c>
    </row>
    <row r="479" spans="2:2" ht="15" customHeight="1" x14ac:dyDescent="0.15">
      <c r="B479" s="4" t="s">
        <v>86</v>
      </c>
    </row>
    <row r="480" spans="2:2" ht="15" customHeight="1" x14ac:dyDescent="0.15">
      <c r="B480" s="4" t="s">
        <v>87</v>
      </c>
    </row>
    <row r="481" spans="2:2" ht="15" customHeight="1" x14ac:dyDescent="0.15">
      <c r="B481" s="4" t="s">
        <v>96</v>
      </c>
    </row>
    <row r="482" spans="2:2" ht="15" customHeight="1" x14ac:dyDescent="0.15">
      <c r="B482" s="4" t="s">
        <v>97</v>
      </c>
    </row>
    <row r="484" spans="2:2" ht="15" customHeight="1" x14ac:dyDescent="0.15">
      <c r="B484" s="4" t="s">
        <v>851</v>
      </c>
    </row>
    <row r="486" spans="2:2" ht="15" customHeight="1" x14ac:dyDescent="0.15">
      <c r="B486" s="54" t="s">
        <v>852</v>
      </c>
    </row>
    <row r="487" spans="2:2" ht="15" customHeight="1" x14ac:dyDescent="0.15">
      <c r="B487" s="54" t="s">
        <v>853</v>
      </c>
    </row>
    <row r="488" spans="2:2" ht="15" customHeight="1" x14ac:dyDescent="0.15">
      <c r="B488" s="54" t="s">
        <v>854</v>
      </c>
    </row>
    <row r="489" spans="2:2" ht="15" customHeight="1" x14ac:dyDescent="0.15">
      <c r="B489" s="54" t="s">
        <v>855</v>
      </c>
    </row>
    <row r="490" spans="2:2" ht="15" customHeight="1" x14ac:dyDescent="0.15">
      <c r="B490" s="54" t="s">
        <v>856</v>
      </c>
    </row>
    <row r="492" spans="2:2" ht="15" customHeight="1" x14ac:dyDescent="0.15">
      <c r="B492" s="4" t="s">
        <v>857</v>
      </c>
    </row>
    <row r="494" spans="2:2" ht="15" customHeight="1" x14ac:dyDescent="0.15">
      <c r="B494" s="4">
        <v>11</v>
      </c>
    </row>
    <row r="495" spans="2:2" ht="15" customHeight="1" x14ac:dyDescent="0.15">
      <c r="B495" s="4">
        <v>12</v>
      </c>
    </row>
    <row r="496" spans="2:2" ht="15" customHeight="1" x14ac:dyDescent="0.15">
      <c r="B496" s="4">
        <v>13</v>
      </c>
    </row>
    <row r="497" spans="2:2" ht="15" customHeight="1" x14ac:dyDescent="0.15">
      <c r="B497" s="4">
        <v>15</v>
      </c>
    </row>
    <row r="498" spans="2:2" ht="15" customHeight="1" x14ac:dyDescent="0.15">
      <c r="B498" s="4">
        <v>16</v>
      </c>
    </row>
    <row r="499" spans="2:2" ht="15" customHeight="1" x14ac:dyDescent="0.15">
      <c r="B499" s="4">
        <v>17</v>
      </c>
    </row>
    <row r="500" spans="2:2" ht="15" customHeight="1" x14ac:dyDescent="0.15">
      <c r="B500" s="4">
        <v>18</v>
      </c>
    </row>
    <row r="501" spans="2:2" ht="15" customHeight="1" x14ac:dyDescent="0.15">
      <c r="B501" s="4">
        <v>19</v>
      </c>
    </row>
    <row r="502" spans="2:2" ht="15" customHeight="1" x14ac:dyDescent="0.15">
      <c r="B502" s="4">
        <v>20</v>
      </c>
    </row>
    <row r="503" spans="2:2" ht="15" customHeight="1" x14ac:dyDescent="0.15">
      <c r="B503" s="4">
        <v>21</v>
      </c>
    </row>
    <row r="504" spans="2:2" ht="15" customHeight="1" x14ac:dyDescent="0.15">
      <c r="B504" s="4">
        <v>22</v>
      </c>
    </row>
    <row r="505" spans="2:2" ht="15" customHeight="1" x14ac:dyDescent="0.15">
      <c r="B505" s="4">
        <v>23</v>
      </c>
    </row>
    <row r="506" spans="2:2" ht="15" customHeight="1" x14ac:dyDescent="0.15">
      <c r="B506" s="4">
        <v>24</v>
      </c>
    </row>
    <row r="507" spans="2:2" ht="15" customHeight="1" x14ac:dyDescent="0.15">
      <c r="B507" s="4">
        <v>25</v>
      </c>
    </row>
    <row r="508" spans="2:2" ht="15" customHeight="1" x14ac:dyDescent="0.15">
      <c r="B508" s="4">
        <v>26</v>
      </c>
    </row>
    <row r="509" spans="2:2" ht="15" customHeight="1" x14ac:dyDescent="0.15">
      <c r="B509" s="4">
        <v>27</v>
      </c>
    </row>
    <row r="510" spans="2:2" ht="15" customHeight="1" x14ac:dyDescent="0.15">
      <c r="B510" s="4">
        <v>24</v>
      </c>
    </row>
    <row r="511" spans="2:2" ht="15" customHeight="1" x14ac:dyDescent="0.15">
      <c r="B511" s="4">
        <v>25</v>
      </c>
    </row>
    <row r="512" spans="2:2" ht="15" customHeight="1" x14ac:dyDescent="0.15">
      <c r="B512" s="4">
        <v>26</v>
      </c>
    </row>
    <row r="513" spans="2:2" ht="15" customHeight="1" x14ac:dyDescent="0.15">
      <c r="B513" s="4">
        <v>27</v>
      </c>
    </row>
    <row r="514" spans="2:2" ht="15" customHeight="1" x14ac:dyDescent="0.15">
      <c r="B514" s="4">
        <v>28</v>
      </c>
    </row>
    <row r="515" spans="2:2" ht="15" customHeight="1" x14ac:dyDescent="0.15">
      <c r="B515" s="4">
        <v>29</v>
      </c>
    </row>
    <row r="516" spans="2:2" ht="15" customHeight="1" x14ac:dyDescent="0.15">
      <c r="B516" s="4">
        <v>30</v>
      </c>
    </row>
    <row r="517" spans="2:2" ht="15" customHeight="1" x14ac:dyDescent="0.15">
      <c r="B517" s="4">
        <v>31</v>
      </c>
    </row>
    <row r="518" spans="2:2" ht="15" customHeight="1" x14ac:dyDescent="0.15">
      <c r="B518" s="4">
        <v>32</v>
      </c>
    </row>
    <row r="519" spans="2:2" ht="15" customHeight="1" x14ac:dyDescent="0.15">
      <c r="B519" s="4">
        <v>33</v>
      </c>
    </row>
    <row r="520" spans="2:2" ht="15" customHeight="1" x14ac:dyDescent="0.15">
      <c r="B520" s="4">
        <v>34</v>
      </c>
    </row>
    <row r="521" spans="2:2" ht="15" customHeight="1" x14ac:dyDescent="0.15">
      <c r="B521" s="4">
        <v>35</v>
      </c>
    </row>
    <row r="522" spans="2:2" ht="15" customHeight="1" x14ac:dyDescent="0.15">
      <c r="B522" s="4">
        <v>36</v>
      </c>
    </row>
    <row r="523" spans="2:2" ht="15" customHeight="1" x14ac:dyDescent="0.15">
      <c r="B523" s="4">
        <v>37</v>
      </c>
    </row>
    <row r="524" spans="2:2" ht="15" customHeight="1" x14ac:dyDescent="0.15">
      <c r="B524" s="4">
        <v>38</v>
      </c>
    </row>
    <row r="525" spans="2:2" ht="15" customHeight="1" x14ac:dyDescent="0.15">
      <c r="B525" s="4">
        <v>39</v>
      </c>
    </row>
    <row r="526" spans="2:2" ht="15" customHeight="1" x14ac:dyDescent="0.15">
      <c r="B526" s="4">
        <v>40</v>
      </c>
    </row>
    <row r="527" spans="2:2" ht="15" customHeight="1" x14ac:dyDescent="0.15">
      <c r="B527" s="4">
        <v>41</v>
      </c>
    </row>
    <row r="528" spans="2:2" ht="15" customHeight="1" x14ac:dyDescent="0.15">
      <c r="B528" s="4">
        <v>42</v>
      </c>
    </row>
    <row r="529" spans="2:2" ht="15" customHeight="1" x14ac:dyDescent="0.15">
      <c r="B529" s="4">
        <v>43</v>
      </c>
    </row>
    <row r="530" spans="2:2" ht="15" customHeight="1" x14ac:dyDescent="0.15">
      <c r="B530" s="4">
        <v>44</v>
      </c>
    </row>
    <row r="531" spans="2:2" ht="15" customHeight="1" x14ac:dyDescent="0.15">
      <c r="B531" s="4">
        <v>45</v>
      </c>
    </row>
    <row r="532" spans="2:2" ht="15" customHeight="1" x14ac:dyDescent="0.15">
      <c r="B532" s="4">
        <v>46</v>
      </c>
    </row>
    <row r="533" spans="2:2" ht="15" customHeight="1" x14ac:dyDescent="0.15">
      <c r="B533" s="4">
        <v>99</v>
      </c>
    </row>
    <row r="535" spans="2:2" ht="15" customHeight="1" x14ac:dyDescent="0.15">
      <c r="B535" s="4" t="s">
        <v>858</v>
      </c>
    </row>
    <row r="537" spans="2:2" ht="15" customHeight="1" x14ac:dyDescent="0.15">
      <c r="B537" s="4">
        <v>1</v>
      </c>
    </row>
    <row r="538" spans="2:2" ht="15" customHeight="1" x14ac:dyDescent="0.15">
      <c r="B538" s="4">
        <v>2</v>
      </c>
    </row>
    <row r="539" spans="2:2" ht="15" customHeight="1" x14ac:dyDescent="0.15">
      <c r="B539" s="4">
        <v>3</v>
      </c>
    </row>
    <row r="540" spans="2:2" ht="15" customHeight="1" x14ac:dyDescent="0.15">
      <c r="B540" s="4">
        <v>4</v>
      </c>
    </row>
    <row r="541" spans="2:2" ht="15" customHeight="1" x14ac:dyDescent="0.15">
      <c r="B541" s="4">
        <v>5</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39997558519241921"/>
  </sheetPr>
  <dimension ref="A4:BU18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1960</v>
      </c>
    </row>
    <row r="5" spans="2:37" ht="15" customHeight="1" x14ac:dyDescent="0.15">
      <c r="B5" s="6" t="s">
        <v>701</v>
      </c>
    </row>
    <row r="7" spans="2:37" ht="30" customHeight="1" x14ac:dyDescent="0.15">
      <c r="N7" s="391" t="s">
        <v>702</v>
      </c>
      <c r="O7" s="392"/>
      <c r="P7" s="397" t="s">
        <v>703</v>
      </c>
      <c r="Q7" s="315"/>
      <c r="R7" s="315"/>
      <c r="S7" s="315"/>
      <c r="T7" s="315"/>
      <c r="U7" s="315"/>
      <c r="V7" s="315"/>
      <c r="W7" s="315"/>
      <c r="X7" s="315"/>
      <c r="Y7" s="315"/>
      <c r="Z7" s="398"/>
      <c r="AA7" s="283" t="s">
        <v>704</v>
      </c>
      <c r="AB7" s="282"/>
      <c r="AC7" s="282"/>
      <c r="AD7" s="282"/>
      <c r="AE7" s="282"/>
      <c r="AF7" s="282"/>
      <c r="AG7" s="282"/>
      <c r="AH7" s="282"/>
      <c r="AI7" s="282"/>
      <c r="AJ7" s="282"/>
      <c r="AK7" s="284"/>
    </row>
    <row r="8" spans="2:37" ht="30" customHeight="1" x14ac:dyDescent="0.15">
      <c r="N8" s="393"/>
      <c r="O8" s="394"/>
      <c r="P8" s="397"/>
      <c r="Q8" s="315"/>
      <c r="R8" s="315"/>
      <c r="S8" s="315"/>
      <c r="T8" s="315"/>
      <c r="U8" s="315"/>
      <c r="V8" s="315"/>
      <c r="W8" s="315"/>
      <c r="X8" s="315"/>
      <c r="Y8" s="315"/>
      <c r="Z8" s="398"/>
      <c r="AA8" s="401" t="s">
        <v>1720</v>
      </c>
      <c r="AB8" s="402"/>
      <c r="AC8" s="402"/>
      <c r="AD8" s="402"/>
      <c r="AE8" s="402"/>
      <c r="AF8" s="402"/>
      <c r="AG8" s="402"/>
      <c r="AH8" s="402"/>
      <c r="AI8" s="402"/>
      <c r="AJ8" s="402"/>
      <c r="AK8" s="403"/>
    </row>
    <row r="9" spans="2:37" ht="30" customHeight="1" x14ac:dyDescent="0.15">
      <c r="N9" s="395"/>
      <c r="O9" s="396"/>
      <c r="P9" s="399"/>
      <c r="Q9" s="311"/>
      <c r="R9" s="311"/>
      <c r="S9" s="311"/>
      <c r="T9" s="311"/>
      <c r="U9" s="311"/>
      <c r="V9" s="311"/>
      <c r="W9" s="311"/>
      <c r="X9" s="311"/>
      <c r="Y9" s="311"/>
      <c r="Z9" s="400"/>
      <c r="AA9" s="401" t="s">
        <v>705</v>
      </c>
      <c r="AB9" s="402"/>
      <c r="AC9" s="402"/>
      <c r="AD9" s="402"/>
      <c r="AE9" s="402"/>
      <c r="AF9" s="402"/>
      <c r="AG9" s="402"/>
      <c r="AH9" s="402"/>
      <c r="AI9" s="402"/>
      <c r="AJ9" s="402"/>
      <c r="AK9" s="403"/>
    </row>
    <row r="11" spans="2:37" ht="15" customHeight="1" x14ac:dyDescent="0.15">
      <c r="B11" s="389" t="s">
        <v>706</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row>
    <row r="12" spans="2:37" ht="15" customHeight="1" x14ac:dyDescent="0.15">
      <c r="B12" s="30" t="s">
        <v>707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2:37" ht="12.95" customHeight="1" x14ac:dyDescent="0.15">
      <c r="B13" s="6" t="s">
        <v>708</v>
      </c>
      <c r="AH13" s="390" t="str">
        <f>ITEM_all_first!$E$10</f>
        <v/>
      </c>
      <c r="AI13" s="390"/>
      <c r="AJ13" s="390"/>
      <c r="AK13" s="390"/>
    </row>
    <row r="14" spans="2:37" ht="12.95" customHeight="1" x14ac:dyDescent="0.15">
      <c r="D14" s="6" t="s">
        <v>128</v>
      </c>
      <c r="E14" s="6" t="s">
        <v>129</v>
      </c>
      <c r="F14" s="6" t="s">
        <v>134</v>
      </c>
      <c r="L14" s="6" t="s">
        <v>130</v>
      </c>
      <c r="M14" s="295" t="str">
        <f>ITEM_all_first!$E$8</f>
        <v/>
      </c>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row>
    <row r="15" spans="2:37" ht="12.95" customHeight="1" x14ac:dyDescent="0.15">
      <c r="D15" s="6" t="s">
        <v>128</v>
      </c>
      <c r="E15" s="6" t="s">
        <v>131</v>
      </c>
      <c r="F15" s="6" t="s">
        <v>135</v>
      </c>
      <c r="L15" s="6" t="s">
        <v>130</v>
      </c>
      <c r="M15" s="295" t="str">
        <f>ITEM_all_first!$E$9</f>
        <v/>
      </c>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row>
    <row r="16" spans="2:37" ht="12.95" customHeight="1" x14ac:dyDescent="0.15">
      <c r="D16" s="6" t="s">
        <v>128</v>
      </c>
      <c r="E16" s="6" t="s">
        <v>132</v>
      </c>
      <c r="F16" s="6" t="s">
        <v>136</v>
      </c>
      <c r="L16" s="6" t="s">
        <v>130</v>
      </c>
      <c r="M16" s="72" t="s">
        <v>1437</v>
      </c>
      <c r="N16" s="295" t="str">
        <f>ITEM_all_first!$E$11</f>
        <v/>
      </c>
      <c r="O16" s="295"/>
      <c r="P16" s="295"/>
      <c r="Q16" s="295"/>
      <c r="R16" s="295"/>
      <c r="S16" s="12"/>
    </row>
    <row r="17" spans="2:37" ht="12.95" customHeight="1" x14ac:dyDescent="0.15">
      <c r="D17" s="6" t="s">
        <v>128</v>
      </c>
      <c r="E17" s="6" t="s">
        <v>137</v>
      </c>
      <c r="F17" s="6" t="s">
        <v>138</v>
      </c>
      <c r="L17" s="6" t="s">
        <v>130</v>
      </c>
      <c r="M17" s="295" t="str">
        <f>ITEM_all_first!$E$12</f>
        <v/>
      </c>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2:37" ht="12.95" customHeight="1" x14ac:dyDescent="0.15">
      <c r="B18" s="30"/>
      <c r="C18" s="30"/>
      <c r="D18" s="30"/>
      <c r="E18" s="30"/>
      <c r="F18" s="30"/>
      <c r="G18" s="30"/>
      <c r="H18" s="30"/>
      <c r="I18" s="30"/>
      <c r="J18" s="30"/>
      <c r="K18" s="30"/>
      <c r="L18" s="30"/>
      <c r="M18" s="51"/>
      <c r="N18" s="51"/>
      <c r="O18" s="51"/>
      <c r="P18" s="30"/>
      <c r="Q18" s="51"/>
      <c r="R18" s="51"/>
      <c r="S18" s="51"/>
      <c r="T18" s="30"/>
      <c r="U18" s="51"/>
      <c r="V18" s="51"/>
      <c r="W18" s="51"/>
      <c r="X18" s="30"/>
      <c r="Y18" s="30"/>
      <c r="Z18" s="30"/>
      <c r="AA18" s="30"/>
      <c r="AB18" s="30"/>
      <c r="AC18" s="30"/>
      <c r="AD18" s="30"/>
      <c r="AE18" s="30"/>
      <c r="AF18" s="30"/>
      <c r="AG18" s="30"/>
      <c r="AH18" s="30"/>
      <c r="AI18" s="30"/>
      <c r="AJ18" s="30"/>
      <c r="AK18" s="30"/>
    </row>
    <row r="19" spans="2:37" ht="12.95" customHeight="1" x14ac:dyDescent="0.15">
      <c r="B19" s="6" t="s">
        <v>709</v>
      </c>
    </row>
    <row r="20" spans="2:37" ht="12.95" customHeight="1" x14ac:dyDescent="0.15">
      <c r="D20" s="6" t="s">
        <v>128</v>
      </c>
      <c r="E20" s="6" t="s">
        <v>129</v>
      </c>
      <c r="F20" s="6" t="s">
        <v>141</v>
      </c>
      <c r="L20" s="6" t="s">
        <v>130</v>
      </c>
      <c r="M20" s="9" t="s">
        <v>145</v>
      </c>
      <c r="N20" s="294" t="str">
        <f>ITEM_all_first!$E$14</f>
        <v/>
      </c>
      <c r="O20" s="294"/>
      <c r="P20" s="294"/>
      <c r="Q20" s="294"/>
      <c r="R20" s="9" t="s">
        <v>146</v>
      </c>
      <c r="S20" s="6" t="s">
        <v>710</v>
      </c>
      <c r="X20" s="9" t="s">
        <v>145</v>
      </c>
      <c r="Y20" s="294" t="str">
        <f>ITEM_all_first!$E$15</f>
        <v/>
      </c>
      <c r="Z20" s="294"/>
      <c r="AA20" s="294"/>
      <c r="AB20" s="294"/>
      <c r="AC20" s="9" t="s">
        <v>146</v>
      </c>
      <c r="AG20" s="33" t="s">
        <v>711</v>
      </c>
      <c r="AH20" s="294" t="str">
        <f>ITEM_all_first!$E$16</f>
        <v/>
      </c>
      <c r="AI20" s="294"/>
      <c r="AJ20" s="294"/>
      <c r="AK20" s="9" t="s">
        <v>148</v>
      </c>
    </row>
    <row r="21" spans="2:37" ht="12.95" customHeight="1" x14ac:dyDescent="0.15">
      <c r="D21" s="6" t="s">
        <v>128</v>
      </c>
      <c r="E21" s="6" t="s">
        <v>131</v>
      </c>
      <c r="F21" s="6" t="s">
        <v>135</v>
      </c>
      <c r="L21" s="6" t="s">
        <v>130</v>
      </c>
      <c r="M21" s="295" t="str">
        <f>ITEM_all_first!$E$17</f>
        <v/>
      </c>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row>
    <row r="22" spans="2:37" ht="12.95" customHeight="1" x14ac:dyDescent="0.15">
      <c r="D22" s="6" t="s">
        <v>128</v>
      </c>
      <c r="E22" s="6" t="s">
        <v>132</v>
      </c>
      <c r="F22" s="6" t="s">
        <v>142</v>
      </c>
      <c r="L22" s="6" t="s">
        <v>130</v>
      </c>
      <c r="M22" s="9" t="s">
        <v>145</v>
      </c>
      <c r="N22" s="294" t="str">
        <f>ITEM_all_first!$E$18</f>
        <v/>
      </c>
      <c r="O22" s="294"/>
      <c r="P22" s="294"/>
      <c r="Q22" s="294"/>
      <c r="R22" s="9" t="s">
        <v>146</v>
      </c>
      <c r="S22" s="6" t="s">
        <v>147</v>
      </c>
      <c r="X22" s="9" t="s">
        <v>145</v>
      </c>
      <c r="Y22" s="294" t="str">
        <f>ITEM_all_first!$E$19</f>
        <v/>
      </c>
      <c r="Z22" s="294"/>
      <c r="AA22" s="294"/>
      <c r="AB22" s="294"/>
      <c r="AC22" s="9" t="s">
        <v>146</v>
      </c>
      <c r="AG22" s="33" t="s">
        <v>712</v>
      </c>
      <c r="AH22" s="294" t="str">
        <f>ITEM_all_first!$E$20</f>
        <v/>
      </c>
      <c r="AI22" s="294"/>
      <c r="AJ22" s="294"/>
      <c r="AK22" s="9" t="s">
        <v>148</v>
      </c>
    </row>
    <row r="23" spans="2:37" ht="12.95" customHeight="1" x14ac:dyDescent="0.15">
      <c r="M23" s="295" t="str">
        <f>ITEM_all_first!$E$21</f>
        <v/>
      </c>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row>
    <row r="24" spans="2:37" ht="12.95" customHeight="1" x14ac:dyDescent="0.15">
      <c r="D24" s="6" t="s">
        <v>128</v>
      </c>
      <c r="E24" s="6" t="s">
        <v>137</v>
      </c>
      <c r="F24" s="6" t="s">
        <v>136</v>
      </c>
      <c r="L24" s="6" t="s">
        <v>130</v>
      </c>
      <c r="M24" s="72" t="s">
        <v>1437</v>
      </c>
      <c r="N24" s="295" t="str">
        <f>ITEM_all_first!$E$22</f>
        <v/>
      </c>
      <c r="O24" s="295"/>
      <c r="P24" s="295"/>
      <c r="Q24" s="295"/>
      <c r="R24" s="295"/>
      <c r="S24" s="12"/>
    </row>
    <row r="25" spans="2:37" ht="12.95" customHeight="1" x14ac:dyDescent="0.15">
      <c r="D25" s="6" t="s">
        <v>128</v>
      </c>
      <c r="E25" s="6" t="s">
        <v>133</v>
      </c>
      <c r="F25" s="6" t="s">
        <v>143</v>
      </c>
      <c r="L25" s="6" t="s">
        <v>130</v>
      </c>
      <c r="M25" s="295" t="str">
        <f>ITEM_all_first!$E$23</f>
        <v/>
      </c>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2:37" ht="12.95" customHeight="1" x14ac:dyDescent="0.15">
      <c r="B26" s="30"/>
      <c r="C26" s="30"/>
      <c r="D26" s="30" t="s">
        <v>128</v>
      </c>
      <c r="E26" s="30" t="s">
        <v>144</v>
      </c>
      <c r="F26" s="30" t="s">
        <v>139</v>
      </c>
      <c r="G26" s="30"/>
      <c r="H26" s="30"/>
      <c r="I26" s="30"/>
      <c r="J26" s="30"/>
      <c r="K26" s="30"/>
      <c r="L26" s="30" t="s">
        <v>130</v>
      </c>
      <c r="M26" s="301" t="str">
        <f>ITEM_all_first!$E$24</f>
        <v/>
      </c>
      <c r="N26" s="301"/>
      <c r="O26" s="301"/>
      <c r="P26" s="301"/>
      <c r="Q26" s="301"/>
      <c r="R26" s="301"/>
      <c r="S26" s="51"/>
      <c r="T26" s="32"/>
      <c r="U26" s="88"/>
      <c r="V26" s="88"/>
      <c r="W26" s="88"/>
      <c r="X26" s="30"/>
      <c r="Y26" s="30"/>
      <c r="Z26" s="30"/>
      <c r="AA26" s="30"/>
      <c r="AB26" s="30"/>
      <c r="AC26" s="30"/>
      <c r="AD26" s="30"/>
      <c r="AE26" s="30"/>
      <c r="AF26" s="30"/>
      <c r="AG26" s="30"/>
      <c r="AH26" s="30"/>
      <c r="AI26" s="30"/>
      <c r="AJ26" s="30"/>
      <c r="AK26" s="30"/>
    </row>
    <row r="27" spans="2:37" ht="12.95" customHeight="1" x14ac:dyDescent="0.15">
      <c r="B27" s="6" t="s">
        <v>713</v>
      </c>
    </row>
    <row r="28" spans="2:37" ht="12.95" customHeight="1" x14ac:dyDescent="0.15">
      <c r="D28" s="6" t="s">
        <v>714</v>
      </c>
    </row>
    <row r="29" spans="2:37" ht="12.95" customHeight="1" x14ac:dyDescent="0.15">
      <c r="D29" s="6" t="s">
        <v>128</v>
      </c>
      <c r="E29" s="6" t="s">
        <v>129</v>
      </c>
      <c r="F29" s="6" t="s">
        <v>141</v>
      </c>
      <c r="L29" s="6" t="s">
        <v>130</v>
      </c>
      <c r="M29" s="9" t="s">
        <v>145</v>
      </c>
      <c r="N29" s="294" t="str">
        <f>ITEM_all_first!$E$25</f>
        <v/>
      </c>
      <c r="O29" s="294"/>
      <c r="P29" s="294"/>
      <c r="Q29" s="294"/>
      <c r="R29" s="9" t="s">
        <v>146</v>
      </c>
      <c r="S29" s="6" t="s">
        <v>715</v>
      </c>
      <c r="X29" s="9" t="s">
        <v>145</v>
      </c>
      <c r="Y29" s="294" t="str">
        <f>ITEM_all_first!$E$26</f>
        <v/>
      </c>
      <c r="Z29" s="294"/>
      <c r="AA29" s="294"/>
      <c r="AB29" s="294"/>
      <c r="AC29" s="9" t="s">
        <v>146</v>
      </c>
      <c r="AG29" s="33" t="s">
        <v>711</v>
      </c>
      <c r="AH29" s="294" t="str">
        <f>ITEM_all_first!$E$27</f>
        <v/>
      </c>
      <c r="AI29" s="294"/>
      <c r="AJ29" s="294"/>
      <c r="AK29" s="9" t="s">
        <v>148</v>
      </c>
    </row>
    <row r="30" spans="2:37" ht="12.95" customHeight="1" x14ac:dyDescent="0.15">
      <c r="D30" s="6" t="s">
        <v>128</v>
      </c>
      <c r="E30" s="6" t="s">
        <v>131</v>
      </c>
      <c r="F30" s="6" t="s">
        <v>135</v>
      </c>
      <c r="L30" s="6" t="s">
        <v>130</v>
      </c>
      <c r="M30" s="295" t="str">
        <f>ITEM_all_first!$E$28</f>
        <v/>
      </c>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row>
    <row r="31" spans="2:37" ht="12.95" customHeight="1" x14ac:dyDescent="0.15">
      <c r="D31" s="6" t="s">
        <v>128</v>
      </c>
      <c r="E31" s="6" t="s">
        <v>132</v>
      </c>
      <c r="F31" s="6" t="s">
        <v>142</v>
      </c>
      <c r="L31" s="6" t="s">
        <v>130</v>
      </c>
      <c r="M31" s="9" t="s">
        <v>145</v>
      </c>
      <c r="N31" s="294" t="str">
        <f>ITEM_all_first!$E$29</f>
        <v/>
      </c>
      <c r="O31" s="294"/>
      <c r="P31" s="294"/>
      <c r="Q31" s="294"/>
      <c r="R31" s="9" t="s">
        <v>146</v>
      </c>
      <c r="S31" s="6" t="s">
        <v>147</v>
      </c>
      <c r="X31" s="9" t="s">
        <v>145</v>
      </c>
      <c r="Y31" s="294" t="str">
        <f>ITEM_all_first!$E$30</f>
        <v/>
      </c>
      <c r="Z31" s="294"/>
      <c r="AA31" s="294"/>
      <c r="AB31" s="294"/>
      <c r="AC31" s="9" t="s">
        <v>146</v>
      </c>
      <c r="AG31" s="33" t="s">
        <v>716</v>
      </c>
      <c r="AH31" s="294" t="str">
        <f>ITEM_all_first!$E$31</f>
        <v/>
      </c>
      <c r="AI31" s="294"/>
      <c r="AJ31" s="294"/>
      <c r="AK31" s="9" t="s">
        <v>148</v>
      </c>
    </row>
    <row r="32" spans="2:37" ht="12.95" customHeight="1" x14ac:dyDescent="0.15">
      <c r="M32" s="295" t="str">
        <f>ITEM_all_first!$E$32</f>
        <v/>
      </c>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row>
    <row r="33" spans="4:37" ht="12.95" customHeight="1" x14ac:dyDescent="0.15">
      <c r="D33" s="6" t="s">
        <v>128</v>
      </c>
      <c r="E33" s="6" t="s">
        <v>137</v>
      </c>
      <c r="F33" s="6" t="s">
        <v>136</v>
      </c>
      <c r="L33" s="6" t="s">
        <v>130</v>
      </c>
      <c r="M33" s="72" t="s">
        <v>1437</v>
      </c>
      <c r="N33" s="295" t="str">
        <f>ITEM_all_first!$E$33</f>
        <v/>
      </c>
      <c r="O33" s="295"/>
      <c r="P33" s="295"/>
      <c r="Q33" s="295"/>
      <c r="R33" s="295"/>
      <c r="S33" s="12"/>
    </row>
    <row r="34" spans="4:37" ht="12.95" customHeight="1" x14ac:dyDescent="0.15">
      <c r="D34" s="6" t="s">
        <v>128</v>
      </c>
      <c r="E34" s="6" t="s">
        <v>133</v>
      </c>
      <c r="F34" s="6" t="s">
        <v>143</v>
      </c>
      <c r="L34" s="6" t="s">
        <v>130</v>
      </c>
      <c r="M34" s="295" t="str">
        <f>ITEM_all_first!$E$34</f>
        <v/>
      </c>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row>
    <row r="35" spans="4:37" ht="12.95" customHeight="1" x14ac:dyDescent="0.15">
      <c r="D35" s="6" t="s">
        <v>128</v>
      </c>
      <c r="E35" s="6" t="s">
        <v>144</v>
      </c>
      <c r="F35" s="6" t="s">
        <v>139</v>
      </c>
      <c r="L35" s="6" t="s">
        <v>130</v>
      </c>
      <c r="M35" s="295" t="str">
        <f>ITEM_all_first!$E$35</f>
        <v/>
      </c>
      <c r="N35" s="295"/>
      <c r="O35" s="295"/>
      <c r="P35" s="295"/>
      <c r="Q35" s="295"/>
      <c r="R35" s="295"/>
      <c r="S35" s="12"/>
      <c r="T35" s="9"/>
      <c r="U35" s="87"/>
      <c r="V35" s="87"/>
      <c r="W35" s="87"/>
    </row>
    <row r="36" spans="4:37" ht="12.95" customHeight="1" x14ac:dyDescent="0.15">
      <c r="D36" s="6" t="s">
        <v>128</v>
      </c>
      <c r="E36" s="6" t="s">
        <v>153</v>
      </c>
      <c r="F36" s="6" t="s">
        <v>154</v>
      </c>
      <c r="O36" s="6" t="s">
        <v>130</v>
      </c>
      <c r="P36" s="295" t="str">
        <f>ITEM_all_first!$E$36</f>
        <v/>
      </c>
      <c r="Q36" s="295"/>
      <c r="R36" s="295"/>
      <c r="S36" s="295"/>
      <c r="T36" s="295"/>
      <c r="U36" s="295" t="str">
        <f>ITEM_all_first!$E$37</f>
        <v/>
      </c>
      <c r="V36" s="295"/>
      <c r="W36" s="295"/>
      <c r="X36" s="295"/>
      <c r="Y36" s="295"/>
      <c r="Z36" s="295" t="str">
        <f>ITEM_all_first!$E$38</f>
        <v/>
      </c>
      <c r="AA36" s="295"/>
      <c r="AB36" s="295"/>
      <c r="AC36" s="295"/>
      <c r="AD36" s="295"/>
      <c r="AE36" s="295" t="str">
        <f>ITEM_all_first!$E$39</f>
        <v/>
      </c>
      <c r="AF36" s="295"/>
      <c r="AG36" s="295"/>
      <c r="AH36" s="295"/>
      <c r="AI36" s="295"/>
    </row>
    <row r="37" spans="4:37" ht="12.95" customHeight="1" x14ac:dyDescent="0.15"/>
    <row r="38" spans="4:37" ht="12.95" customHeight="1" x14ac:dyDescent="0.15">
      <c r="D38" s="6" t="s">
        <v>717</v>
      </c>
    </row>
    <row r="39" spans="4:37" ht="12.95" customHeight="1" x14ac:dyDescent="0.15">
      <c r="D39" s="6" t="s">
        <v>128</v>
      </c>
      <c r="E39" s="6" t="s">
        <v>129</v>
      </c>
      <c r="F39" s="6" t="s">
        <v>141</v>
      </c>
      <c r="L39" s="6" t="s">
        <v>130</v>
      </c>
      <c r="M39" s="9" t="s">
        <v>145</v>
      </c>
      <c r="N39" s="294" t="str">
        <f>ITEM_all_first!$E$40</f>
        <v/>
      </c>
      <c r="O39" s="294"/>
      <c r="P39" s="294"/>
      <c r="Q39" s="294"/>
      <c r="R39" s="9" t="s">
        <v>146</v>
      </c>
      <c r="S39" s="6" t="s">
        <v>715</v>
      </c>
      <c r="X39" s="9" t="s">
        <v>145</v>
      </c>
      <c r="Y39" s="294" t="str">
        <f>ITEM_all_first!$E$41</f>
        <v/>
      </c>
      <c r="Z39" s="294"/>
      <c r="AA39" s="294"/>
      <c r="AB39" s="294"/>
      <c r="AC39" s="9" t="s">
        <v>146</v>
      </c>
      <c r="AG39" s="33" t="s">
        <v>711</v>
      </c>
      <c r="AH39" s="294" t="str">
        <f>ITEM_all_first!$E$42</f>
        <v/>
      </c>
      <c r="AI39" s="294"/>
      <c r="AJ39" s="294"/>
      <c r="AK39" s="9" t="s">
        <v>148</v>
      </c>
    </row>
    <row r="40" spans="4:37" ht="12.95" customHeight="1" x14ac:dyDescent="0.15">
      <c r="D40" s="6" t="s">
        <v>128</v>
      </c>
      <c r="E40" s="6" t="s">
        <v>131</v>
      </c>
      <c r="F40" s="6" t="s">
        <v>135</v>
      </c>
      <c r="L40" s="6" t="s">
        <v>130</v>
      </c>
      <c r="M40" s="295" t="str">
        <f>ITEM_all_first!$E$43</f>
        <v/>
      </c>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row>
    <row r="41" spans="4:37" ht="12.95" customHeight="1" x14ac:dyDescent="0.15">
      <c r="D41" s="6" t="s">
        <v>128</v>
      </c>
      <c r="E41" s="6" t="s">
        <v>132</v>
      </c>
      <c r="F41" s="6" t="s">
        <v>142</v>
      </c>
      <c r="L41" s="6" t="s">
        <v>130</v>
      </c>
      <c r="M41" s="9" t="s">
        <v>145</v>
      </c>
      <c r="N41" s="294" t="str">
        <f>ITEM_all_first!$E$44</f>
        <v/>
      </c>
      <c r="O41" s="294"/>
      <c r="P41" s="294"/>
      <c r="Q41" s="294"/>
      <c r="R41" s="9" t="s">
        <v>146</v>
      </c>
      <c r="S41" s="6" t="s">
        <v>147</v>
      </c>
      <c r="X41" s="9" t="s">
        <v>145</v>
      </c>
      <c r="Y41" s="294" t="str">
        <f>ITEM_all_first!$E$45</f>
        <v/>
      </c>
      <c r="Z41" s="294"/>
      <c r="AA41" s="294"/>
      <c r="AB41" s="294"/>
      <c r="AC41" s="9" t="s">
        <v>146</v>
      </c>
      <c r="AG41" s="33" t="s">
        <v>716</v>
      </c>
      <c r="AH41" s="294" t="str">
        <f>ITEM_all_first!$E$46</f>
        <v/>
      </c>
      <c r="AI41" s="294"/>
      <c r="AJ41" s="294"/>
      <c r="AK41" s="9" t="s">
        <v>148</v>
      </c>
    </row>
    <row r="42" spans="4:37" ht="12.95" customHeight="1" x14ac:dyDescent="0.15">
      <c r="M42" s="295" t="str">
        <f>ITEM_all_first!$E$47</f>
        <v/>
      </c>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row>
    <row r="43" spans="4:37" ht="12.95" customHeight="1" x14ac:dyDescent="0.15">
      <c r="D43" s="6" t="s">
        <v>128</v>
      </c>
      <c r="E43" s="6" t="s">
        <v>137</v>
      </c>
      <c r="F43" s="6" t="s">
        <v>136</v>
      </c>
      <c r="L43" s="6" t="s">
        <v>130</v>
      </c>
      <c r="M43" s="72" t="s">
        <v>1437</v>
      </c>
      <c r="N43" s="295" t="str">
        <f>ITEM_all_first!$E$48</f>
        <v/>
      </c>
      <c r="O43" s="295"/>
      <c r="P43" s="295"/>
      <c r="Q43" s="295"/>
      <c r="R43" s="295"/>
      <c r="S43" s="12"/>
    </row>
    <row r="44" spans="4:37" ht="12.95" customHeight="1" x14ac:dyDescent="0.15">
      <c r="D44" s="6" t="s">
        <v>128</v>
      </c>
      <c r="E44" s="6" t="s">
        <v>133</v>
      </c>
      <c r="F44" s="6" t="s">
        <v>143</v>
      </c>
      <c r="L44" s="6" t="s">
        <v>130</v>
      </c>
      <c r="M44" s="295" t="str">
        <f>ITEM_all_first!$E$49</f>
        <v/>
      </c>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row>
    <row r="45" spans="4:37" ht="12.95" customHeight="1" x14ac:dyDescent="0.15">
      <c r="D45" s="6" t="s">
        <v>128</v>
      </c>
      <c r="E45" s="6" t="s">
        <v>144</v>
      </c>
      <c r="F45" s="6" t="s">
        <v>139</v>
      </c>
      <c r="L45" s="6" t="s">
        <v>130</v>
      </c>
      <c r="M45" s="295" t="str">
        <f>ITEM_all_first!$E$50</f>
        <v/>
      </c>
      <c r="N45" s="295"/>
      <c r="O45" s="295"/>
      <c r="P45" s="295"/>
      <c r="Q45" s="295"/>
      <c r="R45" s="295"/>
      <c r="S45" s="12"/>
      <c r="T45" s="9"/>
      <c r="U45" s="87"/>
      <c r="V45" s="87"/>
      <c r="W45" s="87"/>
    </row>
    <row r="46" spans="4:37" ht="12.95" customHeight="1" x14ac:dyDescent="0.15">
      <c r="D46" s="6" t="s">
        <v>128</v>
      </c>
      <c r="E46" s="6" t="s">
        <v>153</v>
      </c>
      <c r="F46" s="6" t="s">
        <v>154</v>
      </c>
      <c r="O46" s="6" t="s">
        <v>130</v>
      </c>
      <c r="P46" s="295" t="str">
        <f>ITEM_all_first!$E$51</f>
        <v/>
      </c>
      <c r="Q46" s="295"/>
      <c r="R46" s="295"/>
      <c r="S46" s="295"/>
      <c r="T46" s="295"/>
      <c r="U46" s="295" t="str">
        <f>ITEM_all_first!$E$52</f>
        <v/>
      </c>
      <c r="V46" s="295"/>
      <c r="W46" s="295"/>
      <c r="X46" s="295"/>
      <c r="Y46" s="295"/>
      <c r="Z46" s="295" t="str">
        <f>ITEM_all_first!$E$53</f>
        <v/>
      </c>
      <c r="AA46" s="295"/>
      <c r="AB46" s="295"/>
      <c r="AC46" s="295"/>
      <c r="AD46" s="295"/>
      <c r="AE46" s="295" t="str">
        <f>ITEM_all_first!$E$54</f>
        <v/>
      </c>
      <c r="AF46" s="295"/>
      <c r="AG46" s="295"/>
      <c r="AH46" s="295"/>
      <c r="AI46" s="295"/>
    </row>
    <row r="47" spans="4:37" ht="12.95" customHeight="1" x14ac:dyDescent="0.15"/>
    <row r="48" spans="4:37" ht="12.95" customHeight="1" x14ac:dyDescent="0.15">
      <c r="D48" s="6" t="s">
        <v>128</v>
      </c>
      <c r="E48" s="6" t="s">
        <v>129</v>
      </c>
      <c r="F48" s="6" t="s">
        <v>141</v>
      </c>
      <c r="L48" s="6" t="s">
        <v>130</v>
      </c>
      <c r="M48" s="9" t="s">
        <v>145</v>
      </c>
      <c r="N48" s="294" t="str">
        <f>ITEM_all_first!$E$55</f>
        <v/>
      </c>
      <c r="O48" s="294"/>
      <c r="P48" s="294"/>
      <c r="Q48" s="294"/>
      <c r="R48" s="9" t="s">
        <v>146</v>
      </c>
      <c r="S48" s="6" t="s">
        <v>715</v>
      </c>
      <c r="X48" s="9" t="s">
        <v>145</v>
      </c>
      <c r="Y48" s="294" t="str">
        <f>ITEM_all_first!$E$56</f>
        <v/>
      </c>
      <c r="Z48" s="294"/>
      <c r="AA48" s="294"/>
      <c r="AB48" s="294"/>
      <c r="AC48" s="9" t="s">
        <v>146</v>
      </c>
      <c r="AG48" s="33" t="s">
        <v>711</v>
      </c>
      <c r="AH48" s="294" t="str">
        <f>ITEM_all_first!$E$57</f>
        <v/>
      </c>
      <c r="AI48" s="294"/>
      <c r="AJ48" s="294"/>
      <c r="AK48" s="9" t="s">
        <v>148</v>
      </c>
    </row>
    <row r="49" spans="4:37" ht="12.95" customHeight="1" x14ac:dyDescent="0.15">
      <c r="D49" s="6" t="s">
        <v>128</v>
      </c>
      <c r="E49" s="6" t="s">
        <v>131</v>
      </c>
      <c r="F49" s="6" t="s">
        <v>135</v>
      </c>
      <c r="L49" s="6" t="s">
        <v>130</v>
      </c>
      <c r="M49" s="295" t="str">
        <f>ITEM_all_first!$E$58</f>
        <v/>
      </c>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row>
    <row r="50" spans="4:37" ht="12.95" customHeight="1" x14ac:dyDescent="0.15">
      <c r="D50" s="6" t="s">
        <v>128</v>
      </c>
      <c r="E50" s="6" t="s">
        <v>132</v>
      </c>
      <c r="F50" s="6" t="s">
        <v>142</v>
      </c>
      <c r="L50" s="6" t="s">
        <v>130</v>
      </c>
      <c r="M50" s="9" t="s">
        <v>145</v>
      </c>
      <c r="N50" s="294" t="str">
        <f>ITEM_all_first!$E$59</f>
        <v/>
      </c>
      <c r="O50" s="294"/>
      <c r="P50" s="294"/>
      <c r="Q50" s="294"/>
      <c r="R50" s="9" t="s">
        <v>146</v>
      </c>
      <c r="S50" s="6" t="s">
        <v>147</v>
      </c>
      <c r="X50" s="9" t="s">
        <v>145</v>
      </c>
      <c r="Y50" s="294" t="str">
        <f>ITEM_all_first!$E$60</f>
        <v/>
      </c>
      <c r="Z50" s="294"/>
      <c r="AA50" s="294"/>
      <c r="AB50" s="294"/>
      <c r="AC50" s="9" t="s">
        <v>146</v>
      </c>
      <c r="AG50" s="33" t="s">
        <v>716</v>
      </c>
      <c r="AH50" s="294" t="str">
        <f>ITEM_all_first!$E$61</f>
        <v/>
      </c>
      <c r="AI50" s="294"/>
      <c r="AJ50" s="294"/>
      <c r="AK50" s="9" t="s">
        <v>148</v>
      </c>
    </row>
    <row r="51" spans="4:37" ht="12.95" customHeight="1" x14ac:dyDescent="0.15">
      <c r="M51" s="295" t="str">
        <f>ITEM_all_first!$E$62</f>
        <v/>
      </c>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row>
    <row r="52" spans="4:37" ht="12.95" customHeight="1" x14ac:dyDescent="0.15">
      <c r="D52" s="6" t="s">
        <v>128</v>
      </c>
      <c r="E52" s="6" t="s">
        <v>137</v>
      </c>
      <c r="F52" s="6" t="s">
        <v>136</v>
      </c>
      <c r="L52" s="6" t="s">
        <v>130</v>
      </c>
      <c r="M52" s="72" t="s">
        <v>1437</v>
      </c>
      <c r="N52" s="295" t="str">
        <f>ITEM_all_first!$E$63</f>
        <v/>
      </c>
      <c r="O52" s="295"/>
      <c r="P52" s="295"/>
      <c r="Q52" s="295"/>
      <c r="R52" s="295"/>
      <c r="S52" s="12"/>
    </row>
    <row r="53" spans="4:37" ht="12.95" customHeight="1" x14ac:dyDescent="0.15">
      <c r="D53" s="6" t="s">
        <v>128</v>
      </c>
      <c r="E53" s="6" t="s">
        <v>133</v>
      </c>
      <c r="F53" s="6" t="s">
        <v>143</v>
      </c>
      <c r="L53" s="6" t="s">
        <v>130</v>
      </c>
      <c r="M53" s="295" t="str">
        <f>ITEM_all_first!$E$64</f>
        <v/>
      </c>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row>
    <row r="54" spans="4:37" ht="12.95" customHeight="1" x14ac:dyDescent="0.15">
      <c r="D54" s="6" t="s">
        <v>128</v>
      </c>
      <c r="E54" s="6" t="s">
        <v>144</v>
      </c>
      <c r="F54" s="6" t="s">
        <v>139</v>
      </c>
      <c r="L54" s="6" t="s">
        <v>130</v>
      </c>
      <c r="M54" s="295" t="str">
        <f>ITEM_all_first!$E$65</f>
        <v/>
      </c>
      <c r="N54" s="295"/>
      <c r="O54" s="295"/>
      <c r="P54" s="295"/>
      <c r="Q54" s="295"/>
      <c r="R54" s="295"/>
      <c r="S54" s="12"/>
      <c r="T54" s="9"/>
      <c r="U54" s="12"/>
      <c r="V54" s="12"/>
      <c r="W54" s="12"/>
    </row>
    <row r="55" spans="4:37" ht="12.95" customHeight="1" x14ac:dyDescent="0.15">
      <c r="D55" s="6" t="s">
        <v>128</v>
      </c>
      <c r="E55" s="6" t="s">
        <v>153</v>
      </c>
      <c r="F55" s="6" t="s">
        <v>154</v>
      </c>
      <c r="O55" s="6" t="s">
        <v>130</v>
      </c>
      <c r="P55" s="295" t="str">
        <f>ITEM_all_first!$E$66</f>
        <v/>
      </c>
      <c r="Q55" s="295"/>
      <c r="R55" s="295"/>
      <c r="S55" s="295"/>
      <c r="T55" s="295"/>
      <c r="U55" s="295" t="str">
        <f>ITEM_all_first!$E$67</f>
        <v/>
      </c>
      <c r="V55" s="295"/>
      <c r="W55" s="295"/>
      <c r="X55" s="295"/>
      <c r="Y55" s="295"/>
      <c r="Z55" s="295" t="str">
        <f>ITEM_all_first!$E$68</f>
        <v/>
      </c>
      <c r="AA55" s="295"/>
      <c r="AB55" s="295"/>
      <c r="AC55" s="295"/>
      <c r="AD55" s="295"/>
      <c r="AE55" s="295" t="str">
        <f>ITEM_all_first!$E$69</f>
        <v/>
      </c>
      <c r="AF55" s="295"/>
      <c r="AG55" s="295"/>
      <c r="AH55" s="295"/>
      <c r="AI55" s="295"/>
    </row>
    <row r="56" spans="4:37" ht="12.95" customHeight="1" x14ac:dyDescent="0.15"/>
    <row r="57" spans="4:37" ht="12.95" customHeight="1" x14ac:dyDescent="0.15">
      <c r="D57" s="6" t="s">
        <v>128</v>
      </c>
      <c r="E57" s="6" t="s">
        <v>129</v>
      </c>
      <c r="F57" s="6" t="s">
        <v>141</v>
      </c>
      <c r="L57" s="6" t="s">
        <v>130</v>
      </c>
      <c r="M57" s="9" t="s">
        <v>145</v>
      </c>
      <c r="N57" s="294" t="str">
        <f>ITEM_all_first!$E$70</f>
        <v/>
      </c>
      <c r="O57" s="294"/>
      <c r="P57" s="294"/>
      <c r="Q57" s="294"/>
      <c r="R57" s="9" t="s">
        <v>146</v>
      </c>
      <c r="S57" s="6" t="s">
        <v>715</v>
      </c>
      <c r="X57" s="9" t="s">
        <v>145</v>
      </c>
      <c r="Y57" s="294" t="str">
        <f>ITEM_all_first!$E$71</f>
        <v/>
      </c>
      <c r="Z57" s="294"/>
      <c r="AA57" s="294"/>
      <c r="AB57" s="294"/>
      <c r="AC57" s="9" t="s">
        <v>146</v>
      </c>
      <c r="AG57" s="33" t="s">
        <v>711</v>
      </c>
      <c r="AH57" s="294" t="str">
        <f>ITEM_all_first!$E$72</f>
        <v/>
      </c>
      <c r="AI57" s="294"/>
      <c r="AJ57" s="294"/>
      <c r="AK57" s="9" t="s">
        <v>148</v>
      </c>
    </row>
    <row r="58" spans="4:37" ht="12.95" customHeight="1" x14ac:dyDescent="0.15">
      <c r="D58" s="6" t="s">
        <v>128</v>
      </c>
      <c r="E58" s="6" t="s">
        <v>131</v>
      </c>
      <c r="F58" s="6" t="s">
        <v>135</v>
      </c>
      <c r="L58" s="6" t="s">
        <v>130</v>
      </c>
      <c r="M58" s="295" t="str">
        <f>ITEM_all_first!$E$73</f>
        <v/>
      </c>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row>
    <row r="59" spans="4:37" ht="12.95" customHeight="1" x14ac:dyDescent="0.15">
      <c r="D59" s="6" t="s">
        <v>128</v>
      </c>
      <c r="E59" s="6" t="s">
        <v>132</v>
      </c>
      <c r="F59" s="6" t="s">
        <v>142</v>
      </c>
      <c r="L59" s="6" t="s">
        <v>130</v>
      </c>
      <c r="M59" s="9" t="s">
        <v>145</v>
      </c>
      <c r="N59" s="294" t="str">
        <f>ITEM_all_first!$E$74</f>
        <v/>
      </c>
      <c r="O59" s="294"/>
      <c r="P59" s="294"/>
      <c r="Q59" s="294"/>
      <c r="R59" s="9" t="s">
        <v>146</v>
      </c>
      <c r="S59" s="6" t="s">
        <v>147</v>
      </c>
      <c r="X59" s="9" t="s">
        <v>145</v>
      </c>
      <c r="Y59" s="294" t="str">
        <f>ITEM_all_first!$E$75</f>
        <v/>
      </c>
      <c r="Z59" s="294"/>
      <c r="AA59" s="294"/>
      <c r="AB59" s="294"/>
      <c r="AC59" s="9" t="s">
        <v>146</v>
      </c>
      <c r="AG59" s="33" t="s">
        <v>716</v>
      </c>
      <c r="AH59" s="294" t="str">
        <f>ITEM_all_first!$E$76</f>
        <v/>
      </c>
      <c r="AI59" s="294"/>
      <c r="AJ59" s="294"/>
      <c r="AK59" s="9" t="s">
        <v>148</v>
      </c>
    </row>
    <row r="60" spans="4:37" ht="12.95" customHeight="1" x14ac:dyDescent="0.15">
      <c r="M60" s="295" t="str">
        <f>ITEM_all_first!$E$77</f>
        <v/>
      </c>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row>
    <row r="61" spans="4:37" ht="12.95" customHeight="1" x14ac:dyDescent="0.15">
      <c r="D61" s="6" t="s">
        <v>128</v>
      </c>
      <c r="E61" s="6" t="s">
        <v>137</v>
      </c>
      <c r="F61" s="6" t="s">
        <v>136</v>
      </c>
      <c r="L61" s="6" t="s">
        <v>130</v>
      </c>
      <c r="M61" s="72" t="s">
        <v>1437</v>
      </c>
      <c r="N61" s="295" t="str">
        <f>ITEM_all_first!$E$78</f>
        <v/>
      </c>
      <c r="O61" s="295"/>
      <c r="P61" s="295"/>
      <c r="Q61" s="295"/>
      <c r="R61" s="295"/>
      <c r="S61" s="12"/>
    </row>
    <row r="62" spans="4:37" ht="12.95" customHeight="1" x14ac:dyDescent="0.15">
      <c r="D62" s="6" t="s">
        <v>128</v>
      </c>
      <c r="E62" s="6" t="s">
        <v>133</v>
      </c>
      <c r="F62" s="6" t="s">
        <v>143</v>
      </c>
      <c r="L62" s="6" t="s">
        <v>130</v>
      </c>
      <c r="M62" s="295" t="str">
        <f>ITEM_all_first!$E$79</f>
        <v/>
      </c>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row>
    <row r="63" spans="4:37" ht="12.95" customHeight="1" x14ac:dyDescent="0.15">
      <c r="D63" s="6" t="s">
        <v>128</v>
      </c>
      <c r="E63" s="6" t="s">
        <v>144</v>
      </c>
      <c r="F63" s="6" t="s">
        <v>139</v>
      </c>
      <c r="L63" s="6" t="s">
        <v>130</v>
      </c>
      <c r="M63" s="295" t="str">
        <f>ITEM_all_first!$E$80</f>
        <v/>
      </c>
      <c r="N63" s="295"/>
      <c r="O63" s="295"/>
      <c r="P63" s="295"/>
      <c r="Q63" s="295"/>
      <c r="R63" s="295"/>
      <c r="S63" s="12"/>
      <c r="T63" s="9"/>
      <c r="U63" s="12"/>
      <c r="V63" s="12"/>
      <c r="W63" s="12"/>
    </row>
    <row r="64" spans="4:37" ht="12.95" customHeight="1" x14ac:dyDescent="0.15">
      <c r="D64" s="6" t="s">
        <v>128</v>
      </c>
      <c r="E64" s="6" t="s">
        <v>153</v>
      </c>
      <c r="F64" s="6" t="s">
        <v>154</v>
      </c>
      <c r="O64" s="6" t="s">
        <v>130</v>
      </c>
      <c r="P64" s="295" t="str">
        <f>ITEM_all_first!$E$81</f>
        <v/>
      </c>
      <c r="Q64" s="295"/>
      <c r="R64" s="295"/>
      <c r="S64" s="295"/>
      <c r="T64" s="295"/>
      <c r="U64" s="295" t="str">
        <f>ITEM_all_first!$E$82</f>
        <v/>
      </c>
      <c r="V64" s="295"/>
      <c r="W64" s="295"/>
      <c r="X64" s="295"/>
      <c r="Y64" s="295"/>
      <c r="Z64" s="295" t="str">
        <f>ITEM_all_first!$E$83</f>
        <v/>
      </c>
      <c r="AA64" s="295"/>
      <c r="AB64" s="295"/>
      <c r="AC64" s="295"/>
      <c r="AD64" s="295"/>
      <c r="AE64" s="295" t="str">
        <f>ITEM_all_first!$E$84</f>
        <v/>
      </c>
      <c r="AF64" s="295"/>
      <c r="AG64" s="295"/>
      <c r="AH64" s="295"/>
      <c r="AI64" s="295"/>
    </row>
    <row r="68" spans="4:37" ht="15" customHeight="1" x14ac:dyDescent="0.15">
      <c r="D68" s="6" t="s">
        <v>718</v>
      </c>
    </row>
    <row r="69" spans="4:37" ht="15" customHeight="1" x14ac:dyDescent="0.15">
      <c r="D69" s="6" t="s">
        <v>719</v>
      </c>
    </row>
    <row r="70" spans="4:37" ht="15" customHeight="1" x14ac:dyDescent="0.15">
      <c r="D70" s="9" t="str">
        <f>ITEM_all_first!$E$85</f>
        <v>□</v>
      </c>
      <c r="E70" s="6" t="s">
        <v>720</v>
      </c>
    </row>
    <row r="71" spans="4:37" ht="15" customHeight="1" x14ac:dyDescent="0.15">
      <c r="D71" s="6" t="s">
        <v>128</v>
      </c>
      <c r="E71" s="6" t="s">
        <v>129</v>
      </c>
      <c r="F71" s="6" t="s">
        <v>135</v>
      </c>
      <c r="L71" s="6" t="s">
        <v>130</v>
      </c>
      <c r="M71" s="295" t="str">
        <f>ITEM_all_first!$E$86</f>
        <v/>
      </c>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row>
    <row r="72" spans="4:37" ht="15" customHeight="1" x14ac:dyDescent="0.15">
      <c r="D72" s="6" t="s">
        <v>128</v>
      </c>
      <c r="E72" s="6" t="s">
        <v>131</v>
      </c>
      <c r="F72" s="6" t="s">
        <v>141</v>
      </c>
      <c r="L72" s="6" t="s">
        <v>130</v>
      </c>
      <c r="M72" s="6" t="s">
        <v>721</v>
      </c>
      <c r="U72" s="294" t="str">
        <f>ITEM_all_first!$E$87</f>
        <v/>
      </c>
      <c r="V72" s="294"/>
      <c r="W72" s="294"/>
      <c r="X72" s="294"/>
      <c r="Y72" s="294"/>
      <c r="Z72" s="9" t="s">
        <v>148</v>
      </c>
    </row>
    <row r="73" spans="4:37" ht="9.9499999999999993" customHeight="1" x14ac:dyDescent="0.15"/>
    <row r="74" spans="4:37" ht="15" customHeight="1" x14ac:dyDescent="0.15">
      <c r="D74" s="9" t="str">
        <f>ITEM_all_first!$E$88</f>
        <v>□</v>
      </c>
      <c r="E74" s="6" t="s">
        <v>722</v>
      </c>
    </row>
    <row r="75" spans="4:37" ht="15" customHeight="1" x14ac:dyDescent="0.15">
      <c r="D75" s="6" t="s">
        <v>128</v>
      </c>
      <c r="E75" s="6" t="s">
        <v>129</v>
      </c>
      <c r="F75" s="6" t="s">
        <v>135</v>
      </c>
      <c r="L75" s="6" t="s">
        <v>130</v>
      </c>
      <c r="M75" s="295" t="str">
        <f>ITEM_all_first!$E$89</f>
        <v/>
      </c>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row>
    <row r="76" spans="4:37" ht="15" customHeight="1" x14ac:dyDescent="0.15">
      <c r="D76" s="6" t="s">
        <v>128</v>
      </c>
      <c r="E76" s="6" t="s">
        <v>131</v>
      </c>
      <c r="F76" s="6" t="s">
        <v>141</v>
      </c>
      <c r="L76" s="6" t="s">
        <v>130</v>
      </c>
      <c r="M76" s="6" t="s">
        <v>723</v>
      </c>
      <c r="U76" s="294" t="str">
        <f>ITEM_all_first!$E$90</f>
        <v/>
      </c>
      <c r="V76" s="294"/>
      <c r="W76" s="294"/>
      <c r="X76" s="294"/>
      <c r="Y76" s="294"/>
      <c r="Z76" s="9" t="s">
        <v>148</v>
      </c>
    </row>
    <row r="77" spans="4:37" ht="9.9499999999999993" customHeight="1" x14ac:dyDescent="0.15"/>
    <row r="78" spans="4:37" ht="15" customHeight="1" x14ac:dyDescent="0.15">
      <c r="D78" s="9" t="str">
        <f>ITEM_all_first!$E$91</f>
        <v>□</v>
      </c>
      <c r="E78" s="6" t="s">
        <v>724</v>
      </c>
    </row>
    <row r="79" spans="4:37" ht="15" customHeight="1" x14ac:dyDescent="0.15">
      <c r="D79" s="6" t="s">
        <v>128</v>
      </c>
      <c r="E79" s="6" t="s">
        <v>129</v>
      </c>
      <c r="F79" s="6" t="s">
        <v>135</v>
      </c>
      <c r="L79" s="6" t="s">
        <v>130</v>
      </c>
      <c r="M79" s="295" t="str">
        <f>ITEM_all_first!$E$92</f>
        <v/>
      </c>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row>
    <row r="80" spans="4:37" ht="15" customHeight="1" x14ac:dyDescent="0.15">
      <c r="D80" s="6" t="s">
        <v>128</v>
      </c>
      <c r="E80" s="6" t="s">
        <v>131</v>
      </c>
      <c r="F80" s="6" t="s">
        <v>141</v>
      </c>
      <c r="L80" s="6" t="s">
        <v>130</v>
      </c>
      <c r="M80" s="6" t="s">
        <v>725</v>
      </c>
      <c r="U80" s="294" t="str">
        <f>ITEM_all_first!$E$93</f>
        <v/>
      </c>
      <c r="V80" s="294"/>
      <c r="W80" s="294"/>
      <c r="X80" s="294"/>
      <c r="Y80" s="294"/>
      <c r="Z80" s="9" t="s">
        <v>148</v>
      </c>
    </row>
    <row r="81" spans="2:37" ht="15" customHeight="1" x14ac:dyDescent="0.15">
      <c r="D81" s="6" t="s">
        <v>128</v>
      </c>
      <c r="E81" s="6" t="s">
        <v>129</v>
      </c>
      <c r="F81" s="6" t="s">
        <v>135</v>
      </c>
      <c r="L81" s="6" t="s">
        <v>130</v>
      </c>
      <c r="M81" s="295" t="str">
        <f>ITEM_all_first!$E$94</f>
        <v/>
      </c>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row>
    <row r="82" spans="2:37" ht="15" customHeight="1" x14ac:dyDescent="0.15">
      <c r="D82" s="6" t="s">
        <v>128</v>
      </c>
      <c r="E82" s="6" t="s">
        <v>131</v>
      </c>
      <c r="F82" s="6" t="s">
        <v>141</v>
      </c>
      <c r="L82" s="6" t="s">
        <v>130</v>
      </c>
      <c r="M82" s="6" t="s">
        <v>725</v>
      </c>
      <c r="U82" s="294" t="str">
        <f>ITEM_all_first!$E$95</f>
        <v/>
      </c>
      <c r="V82" s="294"/>
      <c r="W82" s="294"/>
      <c r="X82" s="294"/>
      <c r="Y82" s="294"/>
      <c r="Z82" s="9" t="s">
        <v>148</v>
      </c>
    </row>
    <row r="83" spans="2:37" ht="15" customHeight="1" x14ac:dyDescent="0.15">
      <c r="D83" s="6" t="s">
        <v>128</v>
      </c>
      <c r="E83" s="6" t="s">
        <v>129</v>
      </c>
      <c r="F83" s="6" t="s">
        <v>135</v>
      </c>
      <c r="L83" s="6" t="s">
        <v>130</v>
      </c>
      <c r="M83" s="295" t="str">
        <f>ITEM_all_first!$E$96</f>
        <v/>
      </c>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row>
    <row r="84" spans="2:37" ht="15" customHeight="1" x14ac:dyDescent="0.15">
      <c r="D84" s="6" t="s">
        <v>128</v>
      </c>
      <c r="E84" s="6" t="s">
        <v>131</v>
      </c>
      <c r="F84" s="6" t="s">
        <v>141</v>
      </c>
      <c r="L84" s="6" t="s">
        <v>130</v>
      </c>
      <c r="M84" s="6" t="s">
        <v>725</v>
      </c>
      <c r="U84" s="294" t="str">
        <f>ITEM_all_first!$E$97</f>
        <v/>
      </c>
      <c r="V84" s="294"/>
      <c r="W84" s="294"/>
      <c r="X84" s="294"/>
      <c r="Y84" s="294"/>
      <c r="Z84" s="9" t="s">
        <v>148</v>
      </c>
    </row>
    <row r="85" spans="2:37" ht="9.9499999999999993" customHeight="1" x14ac:dyDescent="0.15"/>
    <row r="86" spans="2:37" ht="15" customHeight="1" x14ac:dyDescent="0.15">
      <c r="D86" s="9" t="str">
        <f>ITEM_all_first!$E$98</f>
        <v>□</v>
      </c>
      <c r="E86" s="6" t="s">
        <v>726</v>
      </c>
    </row>
    <row r="87" spans="2:37" ht="15" customHeight="1" x14ac:dyDescent="0.15">
      <c r="D87" s="6" t="s">
        <v>128</v>
      </c>
      <c r="E87" s="6" t="s">
        <v>129</v>
      </c>
      <c r="F87" s="6" t="s">
        <v>135</v>
      </c>
      <c r="L87" s="6" t="s">
        <v>130</v>
      </c>
      <c r="M87" s="295" t="str">
        <f>ITEM_all_first!$E$99</f>
        <v/>
      </c>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row>
    <row r="88" spans="2:37" ht="15" customHeight="1" x14ac:dyDescent="0.15">
      <c r="D88" s="6" t="s">
        <v>128</v>
      </c>
      <c r="E88" s="6" t="s">
        <v>131</v>
      </c>
      <c r="F88" s="6" t="s">
        <v>141</v>
      </c>
      <c r="L88" s="6" t="s">
        <v>130</v>
      </c>
      <c r="M88" s="6" t="s">
        <v>725</v>
      </c>
      <c r="U88" s="294" t="str">
        <f>ITEM_all_first!$E$100</f>
        <v/>
      </c>
      <c r="V88" s="294"/>
      <c r="W88" s="294"/>
      <c r="X88" s="294"/>
      <c r="Y88" s="294"/>
      <c r="Z88" s="9" t="s">
        <v>148</v>
      </c>
    </row>
    <row r="89" spans="2:37" ht="15" customHeight="1" x14ac:dyDescent="0.15">
      <c r="D89" s="6" t="s">
        <v>128</v>
      </c>
      <c r="E89" s="6" t="s">
        <v>129</v>
      </c>
      <c r="F89" s="6" t="s">
        <v>135</v>
      </c>
      <c r="L89" s="6" t="s">
        <v>130</v>
      </c>
      <c r="M89" s="295" t="str">
        <f>ITEM_all_first!$E$101</f>
        <v/>
      </c>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row>
    <row r="90" spans="2:37" ht="15" customHeight="1" x14ac:dyDescent="0.15">
      <c r="D90" s="6" t="s">
        <v>128</v>
      </c>
      <c r="E90" s="6" t="s">
        <v>131</v>
      </c>
      <c r="F90" s="6" t="s">
        <v>141</v>
      </c>
      <c r="L90" s="6" t="s">
        <v>130</v>
      </c>
      <c r="M90" s="6" t="s">
        <v>725</v>
      </c>
      <c r="U90" s="294" t="str">
        <f>ITEM_all_first!$E$102</f>
        <v/>
      </c>
      <c r="V90" s="294"/>
      <c r="W90" s="294"/>
      <c r="X90" s="294"/>
      <c r="Y90" s="294"/>
      <c r="Z90" s="9" t="s">
        <v>148</v>
      </c>
    </row>
    <row r="91" spans="2:37" ht="15" customHeight="1" x14ac:dyDescent="0.15">
      <c r="D91" s="6" t="s">
        <v>128</v>
      </c>
      <c r="E91" s="6" t="s">
        <v>129</v>
      </c>
      <c r="F91" s="6" t="s">
        <v>135</v>
      </c>
      <c r="L91" s="6" t="s">
        <v>130</v>
      </c>
      <c r="M91" s="295" t="str">
        <f>ITEM_all_first!$E$103</f>
        <v/>
      </c>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row>
    <row r="92" spans="2:37" ht="15" customHeight="1" x14ac:dyDescent="0.15">
      <c r="B92" s="30"/>
      <c r="C92" s="30"/>
      <c r="D92" s="30" t="s">
        <v>128</v>
      </c>
      <c r="E92" s="30" t="s">
        <v>131</v>
      </c>
      <c r="F92" s="30" t="s">
        <v>141</v>
      </c>
      <c r="G92" s="30"/>
      <c r="H92" s="30"/>
      <c r="I92" s="30"/>
      <c r="J92" s="30"/>
      <c r="K92" s="30"/>
      <c r="L92" s="30" t="s">
        <v>130</v>
      </c>
      <c r="M92" s="30" t="s">
        <v>725</v>
      </c>
      <c r="N92" s="30"/>
      <c r="O92" s="30"/>
      <c r="P92" s="30"/>
      <c r="Q92" s="30"/>
      <c r="R92" s="30"/>
      <c r="S92" s="30"/>
      <c r="T92" s="30"/>
      <c r="U92" s="388" t="str">
        <f>ITEM_all_first!$E$104</f>
        <v/>
      </c>
      <c r="V92" s="388"/>
      <c r="W92" s="388"/>
      <c r="X92" s="388"/>
      <c r="Y92" s="388"/>
      <c r="Z92" s="32" t="s">
        <v>148</v>
      </c>
      <c r="AA92" s="30"/>
      <c r="AB92" s="30"/>
      <c r="AC92" s="30"/>
      <c r="AD92" s="30"/>
      <c r="AE92" s="30"/>
      <c r="AF92" s="30"/>
      <c r="AG92" s="30"/>
      <c r="AH92" s="30"/>
      <c r="AI92" s="30"/>
      <c r="AJ92" s="30"/>
      <c r="AK92" s="30"/>
    </row>
    <row r="93" spans="2:37" ht="15" customHeight="1" x14ac:dyDescent="0.15">
      <c r="B93" s="6" t="s">
        <v>727</v>
      </c>
    </row>
    <row r="94" spans="2:37" ht="15" customHeight="1" x14ac:dyDescent="0.15">
      <c r="D94" s="6" t="s">
        <v>728</v>
      </c>
    </row>
    <row r="95" spans="2:37" ht="15" customHeight="1" x14ac:dyDescent="0.15">
      <c r="D95" s="6" t="s">
        <v>128</v>
      </c>
      <c r="E95" s="6" t="s">
        <v>129</v>
      </c>
      <c r="F95" s="6" t="s">
        <v>135</v>
      </c>
      <c r="L95" s="6" t="s">
        <v>130</v>
      </c>
      <c r="M95" s="295" t="str">
        <f>ITEM_all_first!$E$105</f>
        <v/>
      </c>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row>
    <row r="96" spans="2:37" ht="15" customHeight="1" x14ac:dyDescent="0.15">
      <c r="D96" s="6" t="s">
        <v>128</v>
      </c>
      <c r="E96" s="6" t="s">
        <v>131</v>
      </c>
      <c r="F96" s="6" t="s">
        <v>729</v>
      </c>
      <c r="L96" s="6" t="s">
        <v>130</v>
      </c>
      <c r="M96" s="295" t="str">
        <f>ITEM_all_first!$E$106</f>
        <v/>
      </c>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row>
    <row r="97" spans="4:37" ht="15" customHeight="1" x14ac:dyDescent="0.15">
      <c r="D97" s="6" t="s">
        <v>128</v>
      </c>
      <c r="E97" s="6" t="s">
        <v>132</v>
      </c>
      <c r="F97" s="6" t="s">
        <v>136</v>
      </c>
      <c r="L97" s="6" t="s">
        <v>130</v>
      </c>
      <c r="M97" s="72" t="s">
        <v>1437</v>
      </c>
      <c r="N97" s="295" t="str">
        <f>ITEM_all_first!$E$107</f>
        <v/>
      </c>
      <c r="O97" s="295"/>
      <c r="P97" s="295"/>
      <c r="Q97" s="295"/>
      <c r="R97" s="295"/>
      <c r="S97" s="12"/>
    </row>
    <row r="98" spans="4:37" ht="15" customHeight="1" x14ac:dyDescent="0.15">
      <c r="D98" s="6" t="s">
        <v>128</v>
      </c>
      <c r="E98" s="6" t="s">
        <v>137</v>
      </c>
      <c r="F98" s="6" t="s">
        <v>143</v>
      </c>
      <c r="L98" s="6" t="s">
        <v>130</v>
      </c>
      <c r="M98" s="295" t="str">
        <f>ITEM_all_first!$E$108</f>
        <v/>
      </c>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row>
    <row r="99" spans="4:37" ht="15" customHeight="1" x14ac:dyDescent="0.15">
      <c r="D99" s="6" t="s">
        <v>128</v>
      </c>
      <c r="E99" s="6" t="s">
        <v>133</v>
      </c>
      <c r="F99" s="6" t="s">
        <v>139</v>
      </c>
      <c r="L99" s="6" t="s">
        <v>130</v>
      </c>
      <c r="M99" s="295" t="str">
        <f>ITEM_all_first!$E$109</f>
        <v/>
      </c>
      <c r="N99" s="295"/>
      <c r="O99" s="295"/>
      <c r="P99" s="295"/>
      <c r="Q99" s="295"/>
      <c r="R99" s="295"/>
      <c r="S99" s="12"/>
      <c r="T99" s="9"/>
      <c r="U99" s="12"/>
      <c r="V99" s="12"/>
      <c r="W99" s="12"/>
    </row>
    <row r="100" spans="4:37" ht="15" customHeight="1" x14ac:dyDescent="0.15">
      <c r="D100" s="6" t="s">
        <v>128</v>
      </c>
      <c r="E100" s="6" t="s">
        <v>144</v>
      </c>
      <c r="F100" s="6" t="s">
        <v>730</v>
      </c>
      <c r="L100" s="6" t="s">
        <v>130</v>
      </c>
      <c r="M100" s="295" t="str">
        <f>ITEM_all_first!$E$110</f>
        <v/>
      </c>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row>
    <row r="101" spans="4:37" ht="15" customHeight="1" x14ac:dyDescent="0.15">
      <c r="D101" s="6" t="s">
        <v>128</v>
      </c>
      <c r="E101" s="6" t="s">
        <v>153</v>
      </c>
      <c r="F101" s="6" t="s">
        <v>731</v>
      </c>
      <c r="N101" s="6" t="s">
        <v>130</v>
      </c>
      <c r="O101" s="295" t="str">
        <f>ITEM_all_first!$E$111</f>
        <v/>
      </c>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row>
    <row r="102" spans="4:37" ht="9.9499999999999993" customHeight="1" x14ac:dyDescent="0.15"/>
    <row r="103" spans="4:37" ht="15" customHeight="1" x14ac:dyDescent="0.15">
      <c r="D103" s="6" t="s">
        <v>732</v>
      </c>
    </row>
    <row r="104" spans="4:37" ht="15" customHeight="1" x14ac:dyDescent="0.15">
      <c r="D104" s="6" t="s">
        <v>128</v>
      </c>
      <c r="E104" s="6" t="s">
        <v>129</v>
      </c>
      <c r="F104" s="6" t="s">
        <v>135</v>
      </c>
      <c r="L104" s="6" t="s">
        <v>130</v>
      </c>
      <c r="M104" s="295" t="str">
        <f>ITEM_all_first!$E$112</f>
        <v/>
      </c>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row>
    <row r="105" spans="4:37" ht="15" customHeight="1" x14ac:dyDescent="0.15">
      <c r="D105" s="6" t="s">
        <v>128</v>
      </c>
      <c r="E105" s="6" t="s">
        <v>131</v>
      </c>
      <c r="F105" s="6" t="s">
        <v>729</v>
      </c>
      <c r="L105" s="6" t="s">
        <v>130</v>
      </c>
      <c r="M105" s="295" t="str">
        <f>ITEM_all_first!$E$113</f>
        <v/>
      </c>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row>
    <row r="106" spans="4:37" ht="15" customHeight="1" x14ac:dyDescent="0.15">
      <c r="D106" s="6" t="s">
        <v>128</v>
      </c>
      <c r="E106" s="6" t="s">
        <v>132</v>
      </c>
      <c r="F106" s="6" t="s">
        <v>136</v>
      </c>
      <c r="L106" s="6" t="s">
        <v>130</v>
      </c>
      <c r="M106" s="72" t="s">
        <v>1437</v>
      </c>
      <c r="N106" s="295" t="str">
        <f>ITEM_all_first!$E$114</f>
        <v/>
      </c>
      <c r="O106" s="295"/>
      <c r="P106" s="295"/>
      <c r="Q106" s="295"/>
      <c r="R106" s="295"/>
      <c r="S106" s="12"/>
    </row>
    <row r="107" spans="4:37" ht="15" customHeight="1" x14ac:dyDescent="0.15">
      <c r="D107" s="6" t="s">
        <v>128</v>
      </c>
      <c r="E107" s="6" t="s">
        <v>137</v>
      </c>
      <c r="F107" s="6" t="s">
        <v>143</v>
      </c>
      <c r="L107" s="6" t="s">
        <v>130</v>
      </c>
      <c r="M107" s="295" t="str">
        <f>ITEM_all_first!$E$115</f>
        <v/>
      </c>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row>
    <row r="108" spans="4:37" ht="15" customHeight="1" x14ac:dyDescent="0.15">
      <c r="D108" s="6" t="s">
        <v>128</v>
      </c>
      <c r="E108" s="6" t="s">
        <v>133</v>
      </c>
      <c r="F108" s="6" t="s">
        <v>139</v>
      </c>
      <c r="L108" s="6" t="s">
        <v>130</v>
      </c>
      <c r="M108" s="295" t="str">
        <f>ITEM_all_first!$E$116</f>
        <v/>
      </c>
      <c r="N108" s="295"/>
      <c r="O108" s="295"/>
      <c r="P108" s="295"/>
      <c r="Q108" s="295"/>
      <c r="R108" s="295"/>
      <c r="S108" s="12"/>
      <c r="T108" s="9"/>
      <c r="U108" s="12"/>
      <c r="V108" s="12"/>
      <c r="W108" s="12"/>
    </row>
    <row r="109" spans="4:37" ht="15" customHeight="1" x14ac:dyDescent="0.15">
      <c r="D109" s="6" t="s">
        <v>128</v>
      </c>
      <c r="E109" s="6" t="s">
        <v>144</v>
      </c>
      <c r="F109" s="6" t="s">
        <v>730</v>
      </c>
      <c r="L109" s="6" t="s">
        <v>130</v>
      </c>
      <c r="M109" s="295" t="str">
        <f>ITEM_all_first!$E$117</f>
        <v/>
      </c>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row>
    <row r="110" spans="4:37" ht="15" customHeight="1" x14ac:dyDescent="0.15">
      <c r="D110" s="6" t="s">
        <v>128</v>
      </c>
      <c r="E110" s="6" t="s">
        <v>153</v>
      </c>
      <c r="F110" s="6" t="s">
        <v>733</v>
      </c>
      <c r="N110" s="6" t="s">
        <v>130</v>
      </c>
      <c r="O110" s="295" t="str">
        <f>ITEM_all_first!$E$118</f>
        <v/>
      </c>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row>
    <row r="111" spans="4:37" ht="9.9499999999999993" customHeight="1" x14ac:dyDescent="0.15"/>
    <row r="112" spans="4:37" ht="15" customHeight="1" x14ac:dyDescent="0.15">
      <c r="D112" s="6" t="s">
        <v>128</v>
      </c>
      <c r="E112" s="6" t="s">
        <v>129</v>
      </c>
      <c r="F112" s="6" t="s">
        <v>135</v>
      </c>
      <c r="L112" s="6" t="s">
        <v>130</v>
      </c>
      <c r="M112" s="295" t="str">
        <f>ITEM_all_first!$E$119</f>
        <v/>
      </c>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row>
    <row r="113" spans="2:37" ht="15" customHeight="1" x14ac:dyDescent="0.15">
      <c r="D113" s="6" t="s">
        <v>128</v>
      </c>
      <c r="E113" s="6" t="s">
        <v>131</v>
      </c>
      <c r="F113" s="6" t="s">
        <v>729</v>
      </c>
      <c r="L113" s="6" t="s">
        <v>130</v>
      </c>
      <c r="M113" s="295" t="str">
        <f>ITEM_all_first!$E$120</f>
        <v/>
      </c>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row>
    <row r="114" spans="2:37" ht="15" customHeight="1" x14ac:dyDescent="0.15">
      <c r="D114" s="6" t="s">
        <v>128</v>
      </c>
      <c r="E114" s="6" t="s">
        <v>132</v>
      </c>
      <c r="F114" s="6" t="s">
        <v>136</v>
      </c>
      <c r="L114" s="6" t="s">
        <v>130</v>
      </c>
      <c r="M114" s="72" t="s">
        <v>1437</v>
      </c>
      <c r="N114" s="295" t="str">
        <f>ITEM_all_first!$E$121</f>
        <v/>
      </c>
      <c r="O114" s="295"/>
      <c r="P114" s="295"/>
      <c r="Q114" s="295"/>
      <c r="R114" s="295"/>
      <c r="S114" s="12"/>
    </row>
    <row r="115" spans="2:37" ht="15" customHeight="1" x14ac:dyDescent="0.15">
      <c r="D115" s="6" t="s">
        <v>128</v>
      </c>
      <c r="E115" s="6" t="s">
        <v>137</v>
      </c>
      <c r="F115" s="6" t="s">
        <v>143</v>
      </c>
      <c r="L115" s="6" t="s">
        <v>130</v>
      </c>
      <c r="M115" s="295" t="str">
        <f>ITEM_all_first!$E$122</f>
        <v/>
      </c>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row>
    <row r="116" spans="2:37" ht="15" customHeight="1" x14ac:dyDescent="0.15">
      <c r="D116" s="6" t="s">
        <v>128</v>
      </c>
      <c r="E116" s="6" t="s">
        <v>133</v>
      </c>
      <c r="F116" s="6" t="s">
        <v>139</v>
      </c>
      <c r="L116" s="6" t="s">
        <v>130</v>
      </c>
      <c r="M116" s="295" t="str">
        <f>ITEM_all_first!$E$123</f>
        <v/>
      </c>
      <c r="N116" s="295"/>
      <c r="O116" s="295"/>
      <c r="P116" s="295"/>
      <c r="Q116" s="295"/>
      <c r="R116" s="295"/>
      <c r="S116" s="12"/>
      <c r="T116" s="9"/>
      <c r="U116" s="12"/>
      <c r="V116" s="12"/>
      <c r="W116" s="12"/>
    </row>
    <row r="117" spans="2:37" ht="15" customHeight="1" x14ac:dyDescent="0.15">
      <c r="D117" s="6" t="s">
        <v>128</v>
      </c>
      <c r="E117" s="6" t="s">
        <v>144</v>
      </c>
      <c r="F117" s="6" t="s">
        <v>730</v>
      </c>
      <c r="L117" s="6" t="s">
        <v>130</v>
      </c>
      <c r="M117" s="295" t="str">
        <f>ITEM_all_first!$E$124</f>
        <v/>
      </c>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row>
    <row r="118" spans="2:37" ht="15" customHeight="1" x14ac:dyDescent="0.15">
      <c r="D118" s="6" t="s">
        <v>128</v>
      </c>
      <c r="E118" s="6" t="s">
        <v>153</v>
      </c>
      <c r="F118" s="6" t="s">
        <v>733</v>
      </c>
      <c r="N118" s="6" t="s">
        <v>130</v>
      </c>
      <c r="O118" s="295" t="str">
        <f>ITEM_all_first!$E$125</f>
        <v/>
      </c>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row>
    <row r="119" spans="2:37" ht="9.9499999999999993" customHeight="1" x14ac:dyDescent="0.15"/>
    <row r="120" spans="2:37" ht="15" customHeight="1" x14ac:dyDescent="0.15">
      <c r="D120" s="6" t="s">
        <v>128</v>
      </c>
      <c r="E120" s="6" t="s">
        <v>129</v>
      </c>
      <c r="F120" s="6" t="s">
        <v>135</v>
      </c>
      <c r="L120" s="6" t="s">
        <v>130</v>
      </c>
      <c r="M120" s="295" t="str">
        <f>ITEM_all_first!$E$126</f>
        <v/>
      </c>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row>
    <row r="121" spans="2:37" ht="15" customHeight="1" x14ac:dyDescent="0.15">
      <c r="D121" s="6" t="s">
        <v>128</v>
      </c>
      <c r="E121" s="6" t="s">
        <v>131</v>
      </c>
      <c r="F121" s="6" t="s">
        <v>729</v>
      </c>
      <c r="L121" s="6" t="s">
        <v>130</v>
      </c>
      <c r="M121" s="295" t="str">
        <f>ITEM_all_first!$E$127</f>
        <v/>
      </c>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295"/>
      <c r="AK121" s="295"/>
    </row>
    <row r="122" spans="2:37" ht="15" customHeight="1" x14ac:dyDescent="0.15">
      <c r="D122" s="6" t="s">
        <v>128</v>
      </c>
      <c r="E122" s="6" t="s">
        <v>132</v>
      </c>
      <c r="F122" s="6" t="s">
        <v>136</v>
      </c>
      <c r="L122" s="6" t="s">
        <v>130</v>
      </c>
      <c r="M122" s="72" t="s">
        <v>1437</v>
      </c>
      <c r="N122" s="295" t="str">
        <f>ITEM_all_first!$E$128</f>
        <v/>
      </c>
      <c r="O122" s="295"/>
      <c r="P122" s="295"/>
      <c r="Q122" s="295"/>
      <c r="R122" s="295"/>
      <c r="S122" s="12"/>
    </row>
    <row r="123" spans="2:37" ht="15" customHeight="1" x14ac:dyDescent="0.15">
      <c r="D123" s="6" t="s">
        <v>128</v>
      </c>
      <c r="E123" s="6" t="s">
        <v>137</v>
      </c>
      <c r="F123" s="6" t="s">
        <v>143</v>
      </c>
      <c r="L123" s="6" t="s">
        <v>130</v>
      </c>
      <c r="M123" s="295" t="str">
        <f>ITEM_all_first!$E$129</f>
        <v/>
      </c>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row>
    <row r="124" spans="2:37" ht="15" customHeight="1" x14ac:dyDescent="0.15">
      <c r="D124" s="6" t="s">
        <v>128</v>
      </c>
      <c r="E124" s="6" t="s">
        <v>133</v>
      </c>
      <c r="F124" s="6" t="s">
        <v>139</v>
      </c>
      <c r="L124" s="6" t="s">
        <v>130</v>
      </c>
      <c r="M124" s="295" t="str">
        <f>ITEM_all_first!$E$130</f>
        <v/>
      </c>
      <c r="N124" s="295"/>
      <c r="O124" s="295"/>
      <c r="P124" s="295"/>
      <c r="Q124" s="295"/>
      <c r="R124" s="295"/>
      <c r="S124" s="12"/>
      <c r="T124" s="9"/>
      <c r="U124" s="12"/>
      <c r="V124" s="12"/>
      <c r="W124" s="12"/>
    </row>
    <row r="125" spans="2:37" ht="15" customHeight="1" x14ac:dyDescent="0.15">
      <c r="D125" s="6" t="s">
        <v>128</v>
      </c>
      <c r="E125" s="6" t="s">
        <v>144</v>
      </c>
      <c r="F125" s="6" t="s">
        <v>730</v>
      </c>
      <c r="L125" s="6" t="s">
        <v>130</v>
      </c>
      <c r="M125" s="295" t="str">
        <f>ITEM_all_first!$E$131</f>
        <v/>
      </c>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row>
    <row r="126" spans="2:37" ht="15" customHeight="1" x14ac:dyDescent="0.15">
      <c r="D126" s="6" t="s">
        <v>128</v>
      </c>
      <c r="E126" s="6" t="s">
        <v>153</v>
      </c>
      <c r="F126" s="6" t="s">
        <v>733</v>
      </c>
      <c r="N126" s="6" t="s">
        <v>130</v>
      </c>
      <c r="O126" s="295" t="str">
        <f>ITEM_all_first!$E$132</f>
        <v/>
      </c>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row>
    <row r="128" spans="2:37" ht="15"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2:37" ht="15" customHeight="1" x14ac:dyDescent="0.15">
      <c r="B129" s="6" t="s">
        <v>734</v>
      </c>
    </row>
    <row r="130" spans="2:37" ht="15" customHeight="1" x14ac:dyDescent="0.15">
      <c r="D130" s="6" t="s">
        <v>735</v>
      </c>
    </row>
    <row r="131" spans="2:37" ht="15" customHeight="1" x14ac:dyDescent="0.15">
      <c r="D131" s="6" t="s">
        <v>128</v>
      </c>
      <c r="E131" s="6" t="s">
        <v>129</v>
      </c>
      <c r="F131" s="6" t="s">
        <v>141</v>
      </c>
      <c r="L131" s="6" t="s">
        <v>130</v>
      </c>
      <c r="M131" s="9" t="s">
        <v>145</v>
      </c>
      <c r="N131" s="294" t="str">
        <f>ITEM_all_first!$E$133</f>
        <v/>
      </c>
      <c r="O131" s="294"/>
      <c r="P131" s="294"/>
      <c r="Q131" s="294"/>
      <c r="R131" s="9" t="s">
        <v>146</v>
      </c>
      <c r="S131" s="6" t="s">
        <v>736</v>
      </c>
      <c r="X131" s="9" t="s">
        <v>145</v>
      </c>
      <c r="Y131" s="294" t="str">
        <f>ITEM_all_first!$E$134</f>
        <v/>
      </c>
      <c r="Z131" s="294"/>
      <c r="AA131" s="294"/>
      <c r="AB131" s="294"/>
      <c r="AC131" s="9" t="s">
        <v>146</v>
      </c>
      <c r="AG131" s="33" t="s">
        <v>737</v>
      </c>
      <c r="AH131" s="294" t="str">
        <f>ITEM_all_first!$E$135</f>
        <v/>
      </c>
      <c r="AI131" s="294"/>
      <c r="AJ131" s="294"/>
      <c r="AK131" s="9" t="s">
        <v>148</v>
      </c>
    </row>
    <row r="132" spans="2:37" ht="15" customHeight="1" x14ac:dyDescent="0.15">
      <c r="D132" s="6" t="s">
        <v>128</v>
      </c>
      <c r="E132" s="6" t="s">
        <v>131</v>
      </c>
      <c r="F132" s="6" t="s">
        <v>135</v>
      </c>
      <c r="L132" s="6" t="s">
        <v>130</v>
      </c>
      <c r="M132" s="295" t="str">
        <f>ITEM_all_first!$E$136</f>
        <v/>
      </c>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row>
    <row r="133" spans="2:37" ht="15" customHeight="1" x14ac:dyDescent="0.15">
      <c r="D133" s="6" t="s">
        <v>128</v>
      </c>
      <c r="E133" s="6" t="s">
        <v>132</v>
      </c>
      <c r="F133" s="6" t="s">
        <v>142</v>
      </c>
      <c r="L133" s="6" t="s">
        <v>130</v>
      </c>
      <c r="M133" s="9" t="s">
        <v>145</v>
      </c>
      <c r="N133" s="294" t="str">
        <f>ITEM_all_first!$E$137</f>
        <v/>
      </c>
      <c r="O133" s="294"/>
      <c r="P133" s="294"/>
      <c r="Q133" s="294"/>
      <c r="R133" s="9" t="s">
        <v>146</v>
      </c>
      <c r="S133" s="6" t="s">
        <v>147</v>
      </c>
      <c r="X133" s="9" t="s">
        <v>145</v>
      </c>
      <c r="Y133" s="294" t="str">
        <f>ITEM_all_first!$E$138</f>
        <v/>
      </c>
      <c r="Z133" s="294"/>
      <c r="AA133" s="294"/>
      <c r="AB133" s="294"/>
      <c r="AC133" s="9" t="s">
        <v>146</v>
      </c>
      <c r="AG133" s="33" t="s">
        <v>712</v>
      </c>
      <c r="AH133" s="294" t="str">
        <f>ITEM_all_first!$E$139</f>
        <v/>
      </c>
      <c r="AI133" s="294"/>
      <c r="AJ133" s="294"/>
      <c r="AK133" s="9" t="s">
        <v>148</v>
      </c>
    </row>
    <row r="134" spans="2:37" ht="15" customHeight="1" x14ac:dyDescent="0.15">
      <c r="M134" s="295" t="str">
        <f>ITEM_all_first!$E$140</f>
        <v/>
      </c>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row>
    <row r="135" spans="2:37" ht="15" customHeight="1" x14ac:dyDescent="0.15">
      <c r="D135" s="6" t="s">
        <v>128</v>
      </c>
      <c r="E135" s="6" t="s">
        <v>137</v>
      </c>
      <c r="F135" s="6" t="s">
        <v>136</v>
      </c>
      <c r="L135" s="6" t="s">
        <v>130</v>
      </c>
      <c r="M135" s="72" t="s">
        <v>1437</v>
      </c>
      <c r="N135" s="295" t="str">
        <f>ITEM_all_first!$E$141</f>
        <v/>
      </c>
      <c r="O135" s="295"/>
      <c r="P135" s="295"/>
      <c r="Q135" s="295"/>
      <c r="R135" s="295"/>
      <c r="S135" s="12"/>
    </row>
    <row r="136" spans="2:37" ht="15" customHeight="1" x14ac:dyDescent="0.15">
      <c r="D136" s="6" t="s">
        <v>128</v>
      </c>
      <c r="E136" s="6" t="s">
        <v>133</v>
      </c>
      <c r="F136" s="6" t="s">
        <v>143</v>
      </c>
      <c r="L136" s="6" t="s">
        <v>130</v>
      </c>
      <c r="M136" s="295" t="str">
        <f>ITEM_all_first!$E$142</f>
        <v/>
      </c>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c r="AK136" s="295"/>
    </row>
    <row r="137" spans="2:37" ht="15" customHeight="1" x14ac:dyDescent="0.15">
      <c r="D137" s="6" t="s">
        <v>128</v>
      </c>
      <c r="E137" s="6" t="s">
        <v>144</v>
      </c>
      <c r="F137" s="6" t="s">
        <v>139</v>
      </c>
      <c r="L137" s="6" t="s">
        <v>130</v>
      </c>
      <c r="M137" s="295" t="str">
        <f>ITEM_all_first!$E$143</f>
        <v/>
      </c>
      <c r="N137" s="295"/>
      <c r="O137" s="295"/>
      <c r="P137" s="295"/>
      <c r="Q137" s="295"/>
      <c r="R137" s="295"/>
      <c r="S137" s="12"/>
      <c r="T137" s="9"/>
      <c r="U137" s="12"/>
      <c r="V137" s="12"/>
      <c r="W137" s="12"/>
    </row>
    <row r="138" spans="2:37" ht="15" customHeight="1" x14ac:dyDescent="0.15">
      <c r="D138" s="6" t="s">
        <v>128</v>
      </c>
      <c r="E138" s="6" t="s">
        <v>153</v>
      </c>
      <c r="F138" s="6" t="s">
        <v>738</v>
      </c>
      <c r="O138" s="6" t="s">
        <v>130</v>
      </c>
      <c r="P138" s="295" t="str">
        <f>ITEM_all_first!$E$144</f>
        <v/>
      </c>
      <c r="Q138" s="295"/>
      <c r="R138" s="295"/>
      <c r="S138" s="295"/>
      <c r="T138" s="295"/>
      <c r="U138" s="295" t="str">
        <f>ITEM_all_first!$E$145</f>
        <v/>
      </c>
      <c r="V138" s="295"/>
      <c r="W138" s="295"/>
      <c r="X138" s="295"/>
      <c r="Y138" s="295"/>
      <c r="Z138" s="295" t="str">
        <f>ITEM_all_first!$E$146</f>
        <v/>
      </c>
      <c r="AA138" s="295"/>
      <c r="AB138" s="295"/>
      <c r="AC138" s="295"/>
      <c r="AD138" s="295"/>
      <c r="AE138" s="295" t="str">
        <f>ITEM_all_first!$E$147</f>
        <v/>
      </c>
      <c r="AF138" s="295"/>
      <c r="AG138" s="295"/>
      <c r="AH138" s="295"/>
      <c r="AI138" s="295"/>
    </row>
    <row r="139" spans="2:37" ht="9.9499999999999993" customHeight="1" x14ac:dyDescent="0.15"/>
    <row r="140" spans="2:37" ht="15" customHeight="1" x14ac:dyDescent="0.15">
      <c r="D140" s="6" t="s">
        <v>739</v>
      </c>
    </row>
    <row r="141" spans="2:37" ht="15" customHeight="1" x14ac:dyDescent="0.15">
      <c r="D141" s="6" t="s">
        <v>128</v>
      </c>
      <c r="E141" s="6" t="s">
        <v>129</v>
      </c>
      <c r="F141" s="6" t="s">
        <v>141</v>
      </c>
      <c r="L141" s="6" t="s">
        <v>130</v>
      </c>
      <c r="M141" s="9" t="s">
        <v>145</v>
      </c>
      <c r="N141" s="294" t="str">
        <f>ITEM_all_first!$E$148</f>
        <v/>
      </c>
      <c r="O141" s="294"/>
      <c r="P141" s="294"/>
      <c r="Q141" s="294"/>
      <c r="R141" s="9" t="s">
        <v>146</v>
      </c>
      <c r="S141" s="6" t="s">
        <v>736</v>
      </c>
      <c r="X141" s="9" t="s">
        <v>145</v>
      </c>
      <c r="Y141" s="294" t="str">
        <f>ITEM_all_first!$E$149</f>
        <v/>
      </c>
      <c r="Z141" s="294"/>
      <c r="AA141" s="294"/>
      <c r="AB141" s="294"/>
      <c r="AC141" s="9" t="s">
        <v>146</v>
      </c>
      <c r="AG141" s="33" t="s">
        <v>737</v>
      </c>
      <c r="AH141" s="294" t="str">
        <f>ITEM_all_first!$E$150</f>
        <v/>
      </c>
      <c r="AI141" s="294"/>
      <c r="AJ141" s="294"/>
      <c r="AK141" s="9" t="s">
        <v>148</v>
      </c>
    </row>
    <row r="142" spans="2:37" ht="15" customHeight="1" x14ac:dyDescent="0.15">
      <c r="D142" s="6" t="s">
        <v>128</v>
      </c>
      <c r="E142" s="6" t="s">
        <v>131</v>
      </c>
      <c r="F142" s="6" t="s">
        <v>135</v>
      </c>
      <c r="L142" s="6" t="s">
        <v>130</v>
      </c>
      <c r="M142" s="295" t="str">
        <f>ITEM_all_first!$E$151</f>
        <v/>
      </c>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95"/>
      <c r="AJ142" s="295"/>
      <c r="AK142" s="295"/>
    </row>
    <row r="143" spans="2:37" ht="15" customHeight="1" x14ac:dyDescent="0.15">
      <c r="D143" s="6" t="s">
        <v>128</v>
      </c>
      <c r="E143" s="6" t="s">
        <v>132</v>
      </c>
      <c r="F143" s="6" t="s">
        <v>142</v>
      </c>
      <c r="L143" s="6" t="s">
        <v>130</v>
      </c>
      <c r="M143" s="9" t="s">
        <v>145</v>
      </c>
      <c r="N143" s="294" t="str">
        <f>ITEM_all_first!$E$152</f>
        <v/>
      </c>
      <c r="O143" s="294"/>
      <c r="P143" s="294"/>
      <c r="Q143" s="294"/>
      <c r="R143" s="9" t="s">
        <v>146</v>
      </c>
      <c r="S143" s="6" t="s">
        <v>147</v>
      </c>
      <c r="X143" s="9" t="s">
        <v>145</v>
      </c>
      <c r="Y143" s="294" t="str">
        <f>ITEM_all_first!$E$153</f>
        <v/>
      </c>
      <c r="Z143" s="294"/>
      <c r="AA143" s="294"/>
      <c r="AB143" s="294"/>
      <c r="AC143" s="9" t="s">
        <v>146</v>
      </c>
      <c r="AG143" s="33" t="s">
        <v>712</v>
      </c>
      <c r="AH143" s="294" t="str">
        <f>ITEM_all_first!$E$154</f>
        <v/>
      </c>
      <c r="AI143" s="294"/>
      <c r="AJ143" s="294"/>
      <c r="AK143" s="9" t="s">
        <v>148</v>
      </c>
    </row>
    <row r="144" spans="2:37" ht="15" customHeight="1" x14ac:dyDescent="0.15">
      <c r="M144" s="295" t="str">
        <f>ITEM_all_first!$E$155</f>
        <v/>
      </c>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row>
    <row r="145" spans="4:37" ht="15" customHeight="1" x14ac:dyDescent="0.15">
      <c r="D145" s="6" t="s">
        <v>128</v>
      </c>
      <c r="E145" s="6" t="s">
        <v>137</v>
      </c>
      <c r="F145" s="6" t="s">
        <v>136</v>
      </c>
      <c r="L145" s="6" t="s">
        <v>130</v>
      </c>
      <c r="M145" s="72" t="s">
        <v>1437</v>
      </c>
      <c r="N145" s="295" t="str">
        <f>ITEM_all_first!$E$156</f>
        <v/>
      </c>
      <c r="O145" s="295"/>
      <c r="P145" s="295"/>
      <c r="Q145" s="295"/>
      <c r="R145" s="295"/>
      <c r="S145" s="12"/>
    </row>
    <row r="146" spans="4:37" ht="15" customHeight="1" x14ac:dyDescent="0.15">
      <c r="D146" s="6" t="s">
        <v>128</v>
      </c>
      <c r="E146" s="6" t="s">
        <v>133</v>
      </c>
      <c r="F146" s="6" t="s">
        <v>143</v>
      </c>
      <c r="L146" s="6" t="s">
        <v>130</v>
      </c>
      <c r="M146" s="295" t="str">
        <f>ITEM_all_first!$E$157</f>
        <v/>
      </c>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295"/>
      <c r="AJ146" s="295"/>
      <c r="AK146" s="295"/>
    </row>
    <row r="147" spans="4:37" ht="15" customHeight="1" x14ac:dyDescent="0.15">
      <c r="D147" s="6" t="s">
        <v>128</v>
      </c>
      <c r="E147" s="6" t="s">
        <v>144</v>
      </c>
      <c r="F147" s="6" t="s">
        <v>139</v>
      </c>
      <c r="L147" s="6" t="s">
        <v>130</v>
      </c>
      <c r="M147" s="295" t="str">
        <f>ITEM_all_first!$E$158</f>
        <v/>
      </c>
      <c r="N147" s="295"/>
      <c r="O147" s="295"/>
      <c r="P147" s="295"/>
      <c r="Q147" s="295"/>
      <c r="R147" s="295"/>
      <c r="S147" s="12"/>
      <c r="T147" s="9"/>
      <c r="U147" s="12"/>
      <c r="V147" s="12"/>
      <c r="W147" s="12"/>
    </row>
    <row r="148" spans="4:37" ht="15" customHeight="1" x14ac:dyDescent="0.15">
      <c r="D148" s="6" t="s">
        <v>128</v>
      </c>
      <c r="E148" s="6" t="s">
        <v>153</v>
      </c>
      <c r="F148" s="6" t="s">
        <v>738</v>
      </c>
      <c r="O148" s="6" t="s">
        <v>130</v>
      </c>
      <c r="P148" s="295" t="str">
        <f>ITEM_all_first!$E$159</f>
        <v/>
      </c>
      <c r="Q148" s="295"/>
      <c r="R148" s="295"/>
      <c r="S148" s="295"/>
      <c r="T148" s="295"/>
      <c r="U148" s="295" t="str">
        <f>ITEM_all_first!$E$160</f>
        <v/>
      </c>
      <c r="V148" s="295"/>
      <c r="W148" s="295"/>
      <c r="X148" s="295"/>
      <c r="Y148" s="295"/>
      <c r="Z148" s="295" t="str">
        <f>ITEM_all_first!$E$161</f>
        <v/>
      </c>
      <c r="AA148" s="295"/>
      <c r="AB148" s="295"/>
      <c r="AC148" s="295"/>
      <c r="AD148" s="295"/>
      <c r="AE148" s="295" t="str">
        <f>ITEM_all_first!$E$162</f>
        <v/>
      </c>
      <c r="AF148" s="295"/>
      <c r="AG148" s="295"/>
      <c r="AH148" s="295"/>
      <c r="AI148" s="295"/>
    </row>
    <row r="149" spans="4:37" ht="9.9499999999999993" customHeight="1" x14ac:dyDescent="0.15"/>
    <row r="150" spans="4:37" ht="15" customHeight="1" x14ac:dyDescent="0.15">
      <c r="D150" s="6" t="s">
        <v>128</v>
      </c>
      <c r="E150" s="6" t="s">
        <v>129</v>
      </c>
      <c r="F150" s="6" t="s">
        <v>141</v>
      </c>
      <c r="L150" s="6" t="s">
        <v>130</v>
      </c>
      <c r="M150" s="9" t="s">
        <v>145</v>
      </c>
      <c r="N150" s="294" t="str">
        <f>ITEM_all_first!$E$163</f>
        <v/>
      </c>
      <c r="O150" s="294"/>
      <c r="P150" s="294"/>
      <c r="Q150" s="294"/>
      <c r="R150" s="9" t="s">
        <v>146</v>
      </c>
      <c r="S150" s="6" t="s">
        <v>736</v>
      </c>
      <c r="X150" s="9" t="s">
        <v>145</v>
      </c>
      <c r="Y150" s="294" t="str">
        <f>ITEM_all_first!$E$164</f>
        <v/>
      </c>
      <c r="Z150" s="294"/>
      <c r="AA150" s="294"/>
      <c r="AB150" s="294"/>
      <c r="AC150" s="9" t="s">
        <v>146</v>
      </c>
      <c r="AG150" s="33" t="s">
        <v>737</v>
      </c>
      <c r="AH150" s="294" t="str">
        <f>ITEM_all_first!$E$165</f>
        <v/>
      </c>
      <c r="AI150" s="294"/>
      <c r="AJ150" s="294"/>
      <c r="AK150" s="9" t="s">
        <v>148</v>
      </c>
    </row>
    <row r="151" spans="4:37" ht="15" customHeight="1" x14ac:dyDescent="0.15">
      <c r="D151" s="6" t="s">
        <v>128</v>
      </c>
      <c r="E151" s="6" t="s">
        <v>131</v>
      </c>
      <c r="F151" s="6" t="s">
        <v>135</v>
      </c>
      <c r="L151" s="6" t="s">
        <v>130</v>
      </c>
      <c r="M151" s="295" t="str">
        <f>ITEM_all_first!$E$166</f>
        <v/>
      </c>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5"/>
      <c r="AJ151" s="295"/>
      <c r="AK151" s="295"/>
    </row>
    <row r="152" spans="4:37" ht="15" customHeight="1" x14ac:dyDescent="0.15">
      <c r="D152" s="6" t="s">
        <v>128</v>
      </c>
      <c r="E152" s="6" t="s">
        <v>132</v>
      </c>
      <c r="F152" s="6" t="s">
        <v>142</v>
      </c>
      <c r="L152" s="6" t="s">
        <v>130</v>
      </c>
      <c r="M152" s="9" t="s">
        <v>145</v>
      </c>
      <c r="N152" s="294" t="str">
        <f>ITEM_all_first!$E$167</f>
        <v/>
      </c>
      <c r="O152" s="294"/>
      <c r="P152" s="294"/>
      <c r="Q152" s="294"/>
      <c r="R152" s="9" t="s">
        <v>146</v>
      </c>
      <c r="S152" s="6" t="s">
        <v>147</v>
      </c>
      <c r="X152" s="9" t="s">
        <v>145</v>
      </c>
      <c r="Y152" s="294" t="str">
        <f>ITEM_all_first!$E$168</f>
        <v/>
      </c>
      <c r="Z152" s="294"/>
      <c r="AA152" s="294"/>
      <c r="AB152" s="294"/>
      <c r="AC152" s="9" t="s">
        <v>146</v>
      </c>
      <c r="AG152" s="33" t="s">
        <v>712</v>
      </c>
      <c r="AH152" s="294" t="str">
        <f>ITEM_all_first!$E$169</f>
        <v/>
      </c>
      <c r="AI152" s="294"/>
      <c r="AJ152" s="294"/>
      <c r="AK152" s="9" t="s">
        <v>148</v>
      </c>
    </row>
    <row r="153" spans="4:37" ht="15" customHeight="1" x14ac:dyDescent="0.15">
      <c r="M153" s="295" t="str">
        <f>ITEM_all_first!$E$170</f>
        <v/>
      </c>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295"/>
      <c r="AK153" s="295"/>
    </row>
    <row r="154" spans="4:37" ht="15" customHeight="1" x14ac:dyDescent="0.15">
      <c r="D154" s="6" t="s">
        <v>128</v>
      </c>
      <c r="E154" s="6" t="s">
        <v>137</v>
      </c>
      <c r="F154" s="6" t="s">
        <v>136</v>
      </c>
      <c r="L154" s="6" t="s">
        <v>130</v>
      </c>
      <c r="M154" s="72" t="s">
        <v>1437</v>
      </c>
      <c r="N154" s="295" t="str">
        <f>ITEM_all_first!$E$171</f>
        <v/>
      </c>
      <c r="O154" s="295"/>
      <c r="P154" s="295"/>
      <c r="Q154" s="295"/>
      <c r="R154" s="295"/>
      <c r="S154" s="12"/>
    </row>
    <row r="155" spans="4:37" ht="15" customHeight="1" x14ac:dyDescent="0.15">
      <c r="D155" s="6" t="s">
        <v>128</v>
      </c>
      <c r="E155" s="6" t="s">
        <v>133</v>
      </c>
      <c r="F155" s="6" t="s">
        <v>143</v>
      </c>
      <c r="L155" s="6" t="s">
        <v>130</v>
      </c>
      <c r="M155" s="295" t="str">
        <f>ITEM_all_first!$E$172</f>
        <v/>
      </c>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5"/>
    </row>
    <row r="156" spans="4:37" ht="15" customHeight="1" x14ac:dyDescent="0.15">
      <c r="D156" s="6" t="s">
        <v>128</v>
      </c>
      <c r="E156" s="6" t="s">
        <v>144</v>
      </c>
      <c r="F156" s="6" t="s">
        <v>139</v>
      </c>
      <c r="L156" s="6" t="s">
        <v>130</v>
      </c>
      <c r="M156" s="295" t="str">
        <f>ITEM_all_first!$E$173</f>
        <v/>
      </c>
      <c r="N156" s="295"/>
      <c r="O156" s="295"/>
      <c r="P156" s="295"/>
      <c r="Q156" s="295"/>
      <c r="R156" s="295"/>
      <c r="S156" s="12"/>
      <c r="T156" s="9"/>
      <c r="U156" s="12"/>
      <c r="V156" s="12"/>
      <c r="W156" s="12"/>
    </row>
    <row r="157" spans="4:37" ht="15" customHeight="1" x14ac:dyDescent="0.15">
      <c r="D157" s="6" t="s">
        <v>128</v>
      </c>
      <c r="E157" s="6" t="s">
        <v>153</v>
      </c>
      <c r="F157" s="6" t="s">
        <v>738</v>
      </c>
      <c r="O157" s="6" t="s">
        <v>130</v>
      </c>
      <c r="P157" s="295" t="str">
        <f>ITEM_all_first!$E$174</f>
        <v/>
      </c>
      <c r="Q157" s="295"/>
      <c r="R157" s="295"/>
      <c r="S157" s="295"/>
      <c r="T157" s="295"/>
      <c r="U157" s="295" t="str">
        <f>ITEM_all_first!$E$175</f>
        <v/>
      </c>
      <c r="V157" s="295"/>
      <c r="W157" s="295"/>
      <c r="X157" s="295"/>
      <c r="Y157" s="295"/>
      <c r="Z157" s="295" t="str">
        <f>ITEM_all_first!$E$176</f>
        <v/>
      </c>
      <c r="AA157" s="295"/>
      <c r="AB157" s="295"/>
      <c r="AC157" s="295"/>
      <c r="AD157" s="295"/>
      <c r="AE157" s="295" t="str">
        <f>ITEM_all_first!$E$177</f>
        <v/>
      </c>
      <c r="AF157" s="295"/>
      <c r="AG157" s="295"/>
      <c r="AH157" s="295"/>
      <c r="AI157" s="295"/>
    </row>
    <row r="158" spans="4:37" ht="9.9499999999999993" customHeight="1" x14ac:dyDescent="0.15"/>
    <row r="159" spans="4:37" ht="15" customHeight="1" x14ac:dyDescent="0.15">
      <c r="D159" s="6" t="s">
        <v>128</v>
      </c>
      <c r="E159" s="6" t="s">
        <v>129</v>
      </c>
      <c r="F159" s="6" t="s">
        <v>141</v>
      </c>
      <c r="L159" s="6" t="s">
        <v>130</v>
      </c>
      <c r="M159" s="9" t="s">
        <v>145</v>
      </c>
      <c r="N159" s="294" t="str">
        <f>ITEM_all_first!$E$178</f>
        <v/>
      </c>
      <c r="O159" s="294"/>
      <c r="P159" s="294"/>
      <c r="Q159" s="294"/>
      <c r="R159" s="9" t="s">
        <v>146</v>
      </c>
      <c r="S159" s="6" t="s">
        <v>736</v>
      </c>
      <c r="X159" s="9" t="s">
        <v>145</v>
      </c>
      <c r="Y159" s="294" t="str">
        <f>ITEM_all_first!$E$179</f>
        <v/>
      </c>
      <c r="Z159" s="294"/>
      <c r="AA159" s="294"/>
      <c r="AB159" s="294"/>
      <c r="AC159" s="9" t="s">
        <v>146</v>
      </c>
      <c r="AG159" s="33" t="s">
        <v>737</v>
      </c>
      <c r="AH159" s="294" t="str">
        <f>ITEM_all_first!$E$180</f>
        <v/>
      </c>
      <c r="AI159" s="294"/>
      <c r="AJ159" s="294"/>
      <c r="AK159" s="9" t="s">
        <v>148</v>
      </c>
    </row>
    <row r="160" spans="4:37" ht="15" customHeight="1" x14ac:dyDescent="0.15">
      <c r="D160" s="6" t="s">
        <v>128</v>
      </c>
      <c r="E160" s="6" t="s">
        <v>131</v>
      </c>
      <c r="F160" s="6" t="s">
        <v>135</v>
      </c>
      <c r="L160" s="6" t="s">
        <v>130</v>
      </c>
      <c r="M160" s="295" t="str">
        <f>ITEM_all_first!$E$181</f>
        <v/>
      </c>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c r="AK160" s="295"/>
    </row>
    <row r="161" spans="2:37" ht="15" customHeight="1" x14ac:dyDescent="0.15">
      <c r="D161" s="6" t="s">
        <v>128</v>
      </c>
      <c r="E161" s="6" t="s">
        <v>132</v>
      </c>
      <c r="F161" s="6" t="s">
        <v>142</v>
      </c>
      <c r="L161" s="6" t="s">
        <v>130</v>
      </c>
      <c r="M161" s="9" t="s">
        <v>145</v>
      </c>
      <c r="N161" s="294" t="str">
        <f>ITEM_all_first!$E$182</f>
        <v/>
      </c>
      <c r="O161" s="294"/>
      <c r="P161" s="294"/>
      <c r="Q161" s="294"/>
      <c r="R161" s="9" t="s">
        <v>146</v>
      </c>
      <c r="S161" s="6" t="s">
        <v>147</v>
      </c>
      <c r="X161" s="9" t="s">
        <v>145</v>
      </c>
      <c r="Y161" s="294" t="str">
        <f>ITEM_all_first!$E$183</f>
        <v/>
      </c>
      <c r="Z161" s="294"/>
      <c r="AA161" s="294"/>
      <c r="AB161" s="294"/>
      <c r="AC161" s="9" t="s">
        <v>146</v>
      </c>
      <c r="AG161" s="33" t="s">
        <v>712</v>
      </c>
      <c r="AH161" s="294" t="str">
        <f>ITEM_all_first!$E$184</f>
        <v/>
      </c>
      <c r="AI161" s="294"/>
      <c r="AJ161" s="294"/>
      <c r="AK161" s="9" t="s">
        <v>148</v>
      </c>
    </row>
    <row r="162" spans="2:37" ht="15" customHeight="1" x14ac:dyDescent="0.15">
      <c r="M162" s="295" t="str">
        <f>ITEM_all_first!$E$185</f>
        <v/>
      </c>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295"/>
      <c r="AJ162" s="295"/>
      <c r="AK162" s="295"/>
    </row>
    <row r="163" spans="2:37" ht="15" customHeight="1" x14ac:dyDescent="0.15">
      <c r="D163" s="6" t="s">
        <v>128</v>
      </c>
      <c r="E163" s="6" t="s">
        <v>137</v>
      </c>
      <c r="F163" s="6" t="s">
        <v>136</v>
      </c>
      <c r="L163" s="6" t="s">
        <v>130</v>
      </c>
      <c r="M163" s="72" t="s">
        <v>1437</v>
      </c>
      <c r="N163" s="295" t="str">
        <f>ITEM_all_first!$E$186</f>
        <v/>
      </c>
      <c r="O163" s="295"/>
      <c r="P163" s="295"/>
      <c r="Q163" s="295"/>
      <c r="R163" s="295"/>
      <c r="S163" s="12"/>
    </row>
    <row r="164" spans="2:37" ht="15" customHeight="1" x14ac:dyDescent="0.15">
      <c r="D164" s="6" t="s">
        <v>128</v>
      </c>
      <c r="E164" s="6" t="s">
        <v>133</v>
      </c>
      <c r="F164" s="6" t="s">
        <v>143</v>
      </c>
      <c r="L164" s="6" t="s">
        <v>130</v>
      </c>
      <c r="M164" s="295" t="str">
        <f>ITEM_all_first!$E$187</f>
        <v/>
      </c>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c r="AK164" s="295"/>
    </row>
    <row r="165" spans="2:37" ht="15" customHeight="1" x14ac:dyDescent="0.15">
      <c r="D165" s="6" t="s">
        <v>128</v>
      </c>
      <c r="E165" s="6" t="s">
        <v>144</v>
      </c>
      <c r="F165" s="6" t="s">
        <v>139</v>
      </c>
      <c r="L165" s="6" t="s">
        <v>130</v>
      </c>
      <c r="M165" s="295" t="str">
        <f>ITEM_all_first!$E$188</f>
        <v/>
      </c>
      <c r="N165" s="295"/>
      <c r="O165" s="295"/>
      <c r="P165" s="295"/>
      <c r="Q165" s="295"/>
      <c r="R165" s="295"/>
      <c r="S165" s="12"/>
      <c r="T165" s="9"/>
      <c r="U165" s="12"/>
      <c r="V165" s="12"/>
      <c r="W165" s="12"/>
    </row>
    <row r="166" spans="2:37" ht="15" customHeight="1" x14ac:dyDescent="0.15">
      <c r="B166" s="30"/>
      <c r="C166" s="30"/>
      <c r="D166" s="30" t="s">
        <v>128</v>
      </c>
      <c r="E166" s="30" t="s">
        <v>153</v>
      </c>
      <c r="F166" s="30" t="s">
        <v>738</v>
      </c>
      <c r="G166" s="30"/>
      <c r="H166" s="30"/>
      <c r="I166" s="30"/>
      <c r="J166" s="30"/>
      <c r="K166" s="30"/>
      <c r="L166" s="30"/>
      <c r="M166" s="30"/>
      <c r="N166" s="30"/>
      <c r="O166" s="30" t="s">
        <v>130</v>
      </c>
      <c r="P166" s="301" t="str">
        <f>ITEM_all_first!$E$189</f>
        <v/>
      </c>
      <c r="Q166" s="301"/>
      <c r="R166" s="301"/>
      <c r="S166" s="301"/>
      <c r="T166" s="301"/>
      <c r="U166" s="301" t="str">
        <f>ITEM_all_first!$E$190</f>
        <v/>
      </c>
      <c r="V166" s="301"/>
      <c r="W166" s="301"/>
      <c r="X166" s="301"/>
      <c r="Y166" s="301"/>
      <c r="Z166" s="301" t="str">
        <f>ITEM_all_first!$E$191</f>
        <v/>
      </c>
      <c r="AA166" s="301"/>
      <c r="AB166" s="301"/>
      <c r="AC166" s="301"/>
      <c r="AD166" s="301"/>
      <c r="AE166" s="301" t="str">
        <f>ITEM_all_first!$E$192</f>
        <v/>
      </c>
      <c r="AF166" s="301"/>
      <c r="AG166" s="301"/>
      <c r="AH166" s="301"/>
      <c r="AI166" s="301"/>
      <c r="AJ166" s="30"/>
      <c r="AK166" s="30"/>
    </row>
    <row r="167" spans="2:37" ht="15" customHeight="1" x14ac:dyDescent="0.15">
      <c r="B167" s="6" t="s">
        <v>740</v>
      </c>
    </row>
    <row r="168" spans="2:37" ht="15" customHeight="1" x14ac:dyDescent="0.15">
      <c r="D168" s="6" t="s">
        <v>128</v>
      </c>
      <c r="E168" s="6" t="s">
        <v>129</v>
      </c>
      <c r="F168" s="6" t="s">
        <v>135</v>
      </c>
      <c r="L168" s="6" t="s">
        <v>130</v>
      </c>
      <c r="M168" s="295" t="str">
        <f>ITEM_all_first!$E$193</f>
        <v/>
      </c>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295"/>
      <c r="AJ168" s="295"/>
      <c r="AK168" s="295"/>
    </row>
    <row r="169" spans="2:37" ht="15" customHeight="1" x14ac:dyDescent="0.15">
      <c r="D169" s="6" t="s">
        <v>128</v>
      </c>
      <c r="E169" s="6" t="s">
        <v>131</v>
      </c>
      <c r="F169" s="6" t="s">
        <v>741</v>
      </c>
      <c r="L169" s="6" t="s">
        <v>130</v>
      </c>
      <c r="M169" s="6" t="s">
        <v>742</v>
      </c>
      <c r="R169" s="9" t="s">
        <v>145</v>
      </c>
      <c r="S169" s="294" t="str">
        <f>ITEM_all_first!$E$194</f>
        <v/>
      </c>
      <c r="T169" s="294"/>
      <c r="U169" s="294"/>
      <c r="V169" s="294"/>
      <c r="W169" s="294"/>
      <c r="X169" s="294"/>
      <c r="Y169" s="9" t="s">
        <v>146</v>
      </c>
      <c r="Z169" s="33" t="s">
        <v>743</v>
      </c>
      <c r="AA169" s="294" t="str">
        <f>ITEM_all_first!$E$195</f>
        <v/>
      </c>
      <c r="AB169" s="294"/>
      <c r="AC169" s="294"/>
      <c r="AD169" s="294" t="str">
        <f>ITEM_all_first!$E$196</f>
        <v/>
      </c>
      <c r="AE169" s="294"/>
      <c r="AF169" s="294"/>
      <c r="AG169" s="9" t="s">
        <v>148</v>
      </c>
    </row>
    <row r="170" spans="2:37" ht="15" customHeight="1" x14ac:dyDescent="0.15">
      <c r="M170" s="295" t="str">
        <f>ITEM_all_first!$E$197</f>
        <v/>
      </c>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row>
    <row r="171" spans="2:37" ht="15" customHeight="1" x14ac:dyDescent="0.15">
      <c r="D171" s="6" t="s">
        <v>128</v>
      </c>
      <c r="E171" s="6" t="s">
        <v>1553</v>
      </c>
      <c r="F171" s="6" t="s">
        <v>136</v>
      </c>
      <c r="L171" s="6" t="s">
        <v>130</v>
      </c>
      <c r="M171" s="72" t="s">
        <v>1437</v>
      </c>
      <c r="N171" s="295" t="str">
        <f>ITEM_all_first!$E$198</f>
        <v/>
      </c>
      <c r="O171" s="295"/>
      <c r="P171" s="295"/>
      <c r="Q171" s="295"/>
      <c r="R171" s="295"/>
      <c r="S171" s="12"/>
    </row>
    <row r="172" spans="2:37" ht="15" customHeight="1" x14ac:dyDescent="0.15">
      <c r="D172" s="6" t="s">
        <v>128</v>
      </c>
      <c r="E172" s="6" t="s">
        <v>1554</v>
      </c>
      <c r="F172" s="6" t="s">
        <v>143</v>
      </c>
      <c r="L172" s="6" t="s">
        <v>130</v>
      </c>
      <c r="M172" s="295" t="str">
        <f>ITEM_all_first!$E$199</f>
        <v/>
      </c>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row>
    <row r="173" spans="2:37" ht="15" customHeight="1" x14ac:dyDescent="0.15">
      <c r="B173" s="30"/>
      <c r="C173" s="30"/>
      <c r="D173" s="30" t="s">
        <v>128</v>
      </c>
      <c r="E173" s="30" t="s">
        <v>1555</v>
      </c>
      <c r="F173" s="30" t="s">
        <v>139</v>
      </c>
      <c r="G173" s="30"/>
      <c r="H173" s="30"/>
      <c r="I173" s="30"/>
      <c r="J173" s="30"/>
      <c r="K173" s="30"/>
      <c r="L173" s="30" t="s">
        <v>130</v>
      </c>
      <c r="M173" s="301" t="str">
        <f>ITEM_all_first!$E$200</f>
        <v/>
      </c>
      <c r="N173" s="301"/>
      <c r="O173" s="301"/>
      <c r="P173" s="301"/>
      <c r="Q173" s="301"/>
      <c r="R173" s="301"/>
      <c r="S173" s="51"/>
      <c r="T173" s="32"/>
      <c r="U173" s="51"/>
      <c r="V173" s="51"/>
      <c r="W173" s="51"/>
      <c r="X173" s="30"/>
      <c r="Y173" s="30"/>
      <c r="Z173" s="30"/>
      <c r="AA173" s="30"/>
      <c r="AB173" s="30"/>
      <c r="AC173" s="30"/>
      <c r="AD173" s="30"/>
      <c r="AE173" s="30"/>
      <c r="AF173" s="30"/>
      <c r="AG173" s="30"/>
      <c r="AH173" s="30"/>
      <c r="AI173" s="30"/>
      <c r="AJ173" s="30"/>
      <c r="AK173" s="30"/>
    </row>
    <row r="174" spans="2:37" ht="15" hidden="1" customHeight="1" x14ac:dyDescent="0.15">
      <c r="B174" s="6" t="s">
        <v>744</v>
      </c>
    </row>
    <row r="175" spans="2:37" ht="15" hidden="1" customHeight="1" x14ac:dyDescent="0.15">
      <c r="E175" s="36" t="s">
        <v>171</v>
      </c>
      <c r="F175" s="6" t="s">
        <v>745</v>
      </c>
      <c r="M175" s="9" t="s">
        <v>145</v>
      </c>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295"/>
      <c r="AJ175" s="295"/>
      <c r="AK175" s="9" t="s">
        <v>146</v>
      </c>
    </row>
    <row r="176" spans="2:37" ht="15" hidden="1" customHeight="1" x14ac:dyDescent="0.15">
      <c r="E176" s="36" t="s">
        <v>171</v>
      </c>
      <c r="F176" s="6" t="s">
        <v>746</v>
      </c>
      <c r="M176" s="9" t="s">
        <v>145</v>
      </c>
      <c r="N176" s="295"/>
      <c r="O176" s="295"/>
      <c r="P176" s="295"/>
      <c r="Q176" s="295"/>
      <c r="R176" s="295"/>
      <c r="S176" s="295"/>
      <c r="T176" s="295"/>
      <c r="U176" s="295"/>
      <c r="V176" s="295"/>
      <c r="W176" s="295"/>
      <c r="X176" s="295"/>
      <c r="Y176" s="295"/>
      <c r="Z176" s="295"/>
      <c r="AA176" s="295"/>
      <c r="AB176" s="295"/>
      <c r="AC176" s="295"/>
      <c r="AD176" s="295"/>
      <c r="AE176" s="295"/>
      <c r="AF176" s="295"/>
      <c r="AG176" s="295"/>
      <c r="AH176" s="295"/>
      <c r="AI176" s="295"/>
      <c r="AJ176" s="295"/>
      <c r="AK176" s="9" t="s">
        <v>146</v>
      </c>
    </row>
    <row r="177" spans="2:37" ht="15" hidden="1" customHeight="1" x14ac:dyDescent="0.15">
      <c r="B177" s="30"/>
      <c r="C177" s="30"/>
      <c r="D177" s="30"/>
      <c r="E177" s="5" t="s">
        <v>171</v>
      </c>
      <c r="F177" s="30" t="s">
        <v>747</v>
      </c>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2:37" ht="15" hidden="1" customHeight="1" x14ac:dyDescent="0.15">
      <c r="B178" s="6" t="s">
        <v>748</v>
      </c>
    </row>
    <row r="179" spans="2:37" ht="15" hidden="1" customHeight="1" x14ac:dyDescent="0.15">
      <c r="E179" s="36" t="s">
        <v>171</v>
      </c>
      <c r="F179" s="6" t="s">
        <v>749</v>
      </c>
      <c r="M179" s="9" t="s">
        <v>145</v>
      </c>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295"/>
      <c r="AJ179" s="295"/>
      <c r="AK179" s="9" t="s">
        <v>146</v>
      </c>
    </row>
    <row r="180" spans="2:37" ht="15" hidden="1" customHeight="1" x14ac:dyDescent="0.15">
      <c r="E180" s="36" t="s">
        <v>171</v>
      </c>
      <c r="F180" s="6" t="s">
        <v>750</v>
      </c>
      <c r="M180" s="9" t="s">
        <v>145</v>
      </c>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5"/>
      <c r="AI180" s="295"/>
      <c r="AJ180" s="295"/>
      <c r="AK180" s="9" t="s">
        <v>146</v>
      </c>
    </row>
    <row r="181" spans="2:37" ht="15" hidden="1" customHeight="1" x14ac:dyDescent="0.15">
      <c r="B181" s="30"/>
      <c r="C181" s="30"/>
      <c r="D181" s="30"/>
      <c r="E181" s="5" t="s">
        <v>171</v>
      </c>
      <c r="F181" s="30" t="s">
        <v>751</v>
      </c>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2:37" ht="15" customHeight="1" x14ac:dyDescent="0.15">
      <c r="B182" s="6" t="s">
        <v>752</v>
      </c>
      <c r="M182" s="306" t="str">
        <f>ITEM_all_first!$E$211</f>
        <v/>
      </c>
      <c r="N182" s="306"/>
      <c r="O182" s="306"/>
      <c r="P182" s="306"/>
      <c r="Q182" s="306"/>
      <c r="R182" s="306"/>
      <c r="S182" s="306"/>
      <c r="T182" s="306"/>
      <c r="U182" s="306"/>
      <c r="V182" s="306"/>
      <c r="W182" s="306"/>
      <c r="X182" s="306"/>
      <c r="Y182" s="306"/>
      <c r="Z182" s="306"/>
      <c r="AA182" s="306"/>
      <c r="AB182" s="34" t="s">
        <v>753</v>
      </c>
      <c r="AC182" s="35"/>
      <c r="AD182" s="35"/>
      <c r="AE182" s="35"/>
      <c r="AF182" s="35"/>
      <c r="AG182" s="35"/>
      <c r="AH182" s="35"/>
    </row>
    <row r="183" spans="2:37" ht="15" customHeight="1" x14ac:dyDescent="0.15">
      <c r="M183" s="295" t="str">
        <f>ITEM_all_first!$E$212</f>
        <v/>
      </c>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295"/>
      <c r="AJ183" s="295"/>
      <c r="AK183" s="295"/>
    </row>
    <row r="184" spans="2:37" ht="15" customHeight="1" x14ac:dyDescent="0.15">
      <c r="M184" s="295" t="str">
        <f>ITEM_all_first!$E$213</f>
        <v/>
      </c>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5"/>
      <c r="AI184" s="295"/>
      <c r="AJ184" s="295"/>
      <c r="AK184" s="295"/>
    </row>
    <row r="185" spans="2:37" ht="15" customHeight="1" x14ac:dyDescent="0.15">
      <c r="M185" s="295" t="str">
        <f>ITEM_all_first!$E$214</f>
        <v/>
      </c>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c r="AK185" s="295"/>
    </row>
    <row r="186" spans="2:37" ht="15" customHeight="1" x14ac:dyDescent="0.15">
      <c r="B186" s="30"/>
      <c r="C186" s="30"/>
      <c r="D186" s="30"/>
      <c r="E186" s="30"/>
      <c r="F186" s="30"/>
      <c r="G186" s="30"/>
      <c r="H186" s="30"/>
      <c r="I186" s="30"/>
      <c r="J186" s="30"/>
      <c r="K186" s="30"/>
      <c r="L186" s="30"/>
      <c r="M186" s="301" t="str">
        <f>ITEM_all_first!$E$215</f>
        <v/>
      </c>
      <c r="N186" s="301"/>
      <c r="O186" s="301"/>
      <c r="P186" s="301"/>
      <c r="Q186" s="301"/>
      <c r="R186" s="301"/>
      <c r="S186" s="301"/>
      <c r="T186" s="301"/>
      <c r="U186" s="301"/>
      <c r="V186" s="301"/>
      <c r="W186" s="301"/>
      <c r="X186" s="301"/>
      <c r="Y186" s="301"/>
      <c r="Z186" s="301"/>
      <c r="AA186" s="301"/>
      <c r="AB186" s="301"/>
      <c r="AC186" s="301"/>
      <c r="AD186" s="301"/>
      <c r="AE186" s="301"/>
      <c r="AF186" s="301"/>
      <c r="AG186" s="301"/>
      <c r="AH186" s="301"/>
      <c r="AI186" s="301"/>
      <c r="AJ186" s="301"/>
      <c r="AK186" s="301"/>
    </row>
  </sheetData>
  <mergeCells count="204">
    <mergeCell ref="N7:O9"/>
    <mergeCell ref="P7:Z7"/>
    <mergeCell ref="AA7:AK7"/>
    <mergeCell ref="P8:Z9"/>
    <mergeCell ref="AA8:AK8"/>
    <mergeCell ref="AA9:AK9"/>
    <mergeCell ref="N20:Q20"/>
    <mergeCell ref="Y20:AB20"/>
    <mergeCell ref="AH20:AJ20"/>
    <mergeCell ref="M21:AK21"/>
    <mergeCell ref="N22:Q22"/>
    <mergeCell ref="Y22:AB22"/>
    <mergeCell ref="AH22:AJ22"/>
    <mergeCell ref="B11:AK11"/>
    <mergeCell ref="M14:AK14"/>
    <mergeCell ref="M15:AK15"/>
    <mergeCell ref="M17:AK17"/>
    <mergeCell ref="N16:R16"/>
    <mergeCell ref="AH13:AK13"/>
    <mergeCell ref="N31:Q31"/>
    <mergeCell ref="Y31:AB31"/>
    <mergeCell ref="AH31:AJ31"/>
    <mergeCell ref="M32:AK32"/>
    <mergeCell ref="M34:AK34"/>
    <mergeCell ref="N33:R33"/>
    <mergeCell ref="M23:AK23"/>
    <mergeCell ref="M25:AK25"/>
    <mergeCell ref="N24:R24"/>
    <mergeCell ref="M26:R26"/>
    <mergeCell ref="N29:Q29"/>
    <mergeCell ref="Y29:AB29"/>
    <mergeCell ref="AH29:AJ29"/>
    <mergeCell ref="M30:AK30"/>
    <mergeCell ref="M40:AK40"/>
    <mergeCell ref="N41:Q41"/>
    <mergeCell ref="Y41:AB41"/>
    <mergeCell ref="AH41:AJ41"/>
    <mergeCell ref="M42:AK42"/>
    <mergeCell ref="N43:R43"/>
    <mergeCell ref="M35:R35"/>
    <mergeCell ref="P36:T36"/>
    <mergeCell ref="U36:Y36"/>
    <mergeCell ref="Z36:AD36"/>
    <mergeCell ref="AE36:AI36"/>
    <mergeCell ref="N39:Q39"/>
    <mergeCell ref="Y39:AB39"/>
    <mergeCell ref="AH39:AJ39"/>
    <mergeCell ref="N48:Q48"/>
    <mergeCell ref="Y48:AB48"/>
    <mergeCell ref="AH48:AJ48"/>
    <mergeCell ref="M49:AK49"/>
    <mergeCell ref="N50:Q50"/>
    <mergeCell ref="Y50:AB50"/>
    <mergeCell ref="AH50:AJ50"/>
    <mergeCell ref="M44:AK44"/>
    <mergeCell ref="P46:T46"/>
    <mergeCell ref="U46:Y46"/>
    <mergeCell ref="Z46:AD46"/>
    <mergeCell ref="AE46:AI46"/>
    <mergeCell ref="M45:R45"/>
    <mergeCell ref="N57:Q57"/>
    <mergeCell ref="Y57:AB57"/>
    <mergeCell ref="AH57:AJ57"/>
    <mergeCell ref="M58:AK58"/>
    <mergeCell ref="N59:Q59"/>
    <mergeCell ref="Y59:AB59"/>
    <mergeCell ref="AH59:AJ59"/>
    <mergeCell ref="M51:AK51"/>
    <mergeCell ref="M53:AK53"/>
    <mergeCell ref="N52:R52"/>
    <mergeCell ref="M54:R54"/>
    <mergeCell ref="P55:T55"/>
    <mergeCell ref="U55:Y55"/>
    <mergeCell ref="Z55:AD55"/>
    <mergeCell ref="AE55:AI55"/>
    <mergeCell ref="M71:AK71"/>
    <mergeCell ref="U72:Y72"/>
    <mergeCell ref="M75:AK75"/>
    <mergeCell ref="U76:Y76"/>
    <mergeCell ref="M79:AK79"/>
    <mergeCell ref="U80:Y80"/>
    <mergeCell ref="M60:AK60"/>
    <mergeCell ref="N61:R61"/>
    <mergeCell ref="M62:AK62"/>
    <mergeCell ref="P64:T64"/>
    <mergeCell ref="U64:Y64"/>
    <mergeCell ref="Z64:AD64"/>
    <mergeCell ref="AE64:AI64"/>
    <mergeCell ref="M63:R63"/>
    <mergeCell ref="M89:AK89"/>
    <mergeCell ref="U90:Y90"/>
    <mergeCell ref="M91:AK91"/>
    <mergeCell ref="U92:Y92"/>
    <mergeCell ref="M95:AK95"/>
    <mergeCell ref="M96:AK96"/>
    <mergeCell ref="M81:AK81"/>
    <mergeCell ref="U82:Y82"/>
    <mergeCell ref="M83:AK83"/>
    <mergeCell ref="U84:Y84"/>
    <mergeCell ref="M87:AK87"/>
    <mergeCell ref="U88:Y88"/>
    <mergeCell ref="M105:AK105"/>
    <mergeCell ref="N106:R106"/>
    <mergeCell ref="M107:AK107"/>
    <mergeCell ref="M109:AK109"/>
    <mergeCell ref="O110:AK110"/>
    <mergeCell ref="M108:R108"/>
    <mergeCell ref="M98:AK98"/>
    <mergeCell ref="N97:R97"/>
    <mergeCell ref="M99:R99"/>
    <mergeCell ref="M100:AK100"/>
    <mergeCell ref="O101:AK101"/>
    <mergeCell ref="M104:AK104"/>
    <mergeCell ref="O118:AK118"/>
    <mergeCell ref="M120:AK120"/>
    <mergeCell ref="M121:AK121"/>
    <mergeCell ref="N122:R122"/>
    <mergeCell ref="M123:AK123"/>
    <mergeCell ref="M125:AK125"/>
    <mergeCell ref="M112:AK112"/>
    <mergeCell ref="M113:AK113"/>
    <mergeCell ref="M115:AK115"/>
    <mergeCell ref="N114:R114"/>
    <mergeCell ref="M116:R116"/>
    <mergeCell ref="M117:AK117"/>
    <mergeCell ref="N133:Q133"/>
    <mergeCell ref="Y133:AB133"/>
    <mergeCell ref="AH133:AJ133"/>
    <mergeCell ref="M134:AK134"/>
    <mergeCell ref="M136:AK136"/>
    <mergeCell ref="N135:R135"/>
    <mergeCell ref="O126:AK126"/>
    <mergeCell ref="M124:R124"/>
    <mergeCell ref="N131:Q131"/>
    <mergeCell ref="Y131:AB131"/>
    <mergeCell ref="AH131:AJ131"/>
    <mergeCell ref="M132:AK132"/>
    <mergeCell ref="M142:AK142"/>
    <mergeCell ref="N143:Q143"/>
    <mergeCell ref="Y143:AB143"/>
    <mergeCell ref="AH143:AJ143"/>
    <mergeCell ref="M144:AK144"/>
    <mergeCell ref="N145:R145"/>
    <mergeCell ref="M137:R137"/>
    <mergeCell ref="P138:T138"/>
    <mergeCell ref="U138:Y138"/>
    <mergeCell ref="Z138:AD138"/>
    <mergeCell ref="AE138:AI138"/>
    <mergeCell ref="N141:Q141"/>
    <mergeCell ref="Y141:AB141"/>
    <mergeCell ref="AH141:AJ141"/>
    <mergeCell ref="N150:Q150"/>
    <mergeCell ref="Y150:AB150"/>
    <mergeCell ref="AH150:AJ150"/>
    <mergeCell ref="M151:AK151"/>
    <mergeCell ref="N152:Q152"/>
    <mergeCell ref="Y152:AB152"/>
    <mergeCell ref="AH152:AJ152"/>
    <mergeCell ref="M146:AK146"/>
    <mergeCell ref="P148:T148"/>
    <mergeCell ref="U148:Y148"/>
    <mergeCell ref="Z148:AD148"/>
    <mergeCell ref="AE148:AI148"/>
    <mergeCell ref="M147:R147"/>
    <mergeCell ref="N159:Q159"/>
    <mergeCell ref="Y159:AB159"/>
    <mergeCell ref="AH159:AJ159"/>
    <mergeCell ref="M160:AK160"/>
    <mergeCell ref="N161:Q161"/>
    <mergeCell ref="Y161:AB161"/>
    <mergeCell ref="AH161:AJ161"/>
    <mergeCell ref="M153:AK153"/>
    <mergeCell ref="M155:AK155"/>
    <mergeCell ref="N154:R154"/>
    <mergeCell ref="M156:R156"/>
    <mergeCell ref="P157:T157"/>
    <mergeCell ref="U157:Y157"/>
    <mergeCell ref="Z157:AD157"/>
    <mergeCell ref="AE157:AI157"/>
    <mergeCell ref="M168:AK168"/>
    <mergeCell ref="S169:X169"/>
    <mergeCell ref="M170:AK170"/>
    <mergeCell ref="N171:R171"/>
    <mergeCell ref="M172:AK172"/>
    <mergeCell ref="N175:AJ175"/>
    <mergeCell ref="M162:AK162"/>
    <mergeCell ref="N163:R163"/>
    <mergeCell ref="M164:AK164"/>
    <mergeCell ref="P166:T166"/>
    <mergeCell ref="U166:Y166"/>
    <mergeCell ref="Z166:AD166"/>
    <mergeCell ref="AE166:AI166"/>
    <mergeCell ref="M165:R165"/>
    <mergeCell ref="AA169:AC169"/>
    <mergeCell ref="AD169:AF169"/>
    <mergeCell ref="N176:AJ176"/>
    <mergeCell ref="M173:R173"/>
    <mergeCell ref="M186:AK186"/>
    <mergeCell ref="N179:AJ179"/>
    <mergeCell ref="N180:AJ180"/>
    <mergeCell ref="M182:AA182"/>
    <mergeCell ref="M183:AK183"/>
    <mergeCell ref="M184:AK184"/>
    <mergeCell ref="M185:AK185"/>
  </mergeCells>
  <phoneticPr fontId="25"/>
  <dataValidations count="9">
    <dataValidation type="list" allowBlank="1" showInputMessage="1" prompt="選択" sqref="N175:AJ176" xr:uid="{00000000-0002-0000-1300-000000000000}">
      <formula1>適判機関</formula1>
    </dataValidation>
    <dataValidation type="list" allowBlank="1" showInputMessage="1" showErrorMessage="1" prompt="選択" sqref="D70 D74 D78 D86" xr:uid="{00000000-0002-0000-1300-000001000000}">
      <formula1>選択</formula1>
    </dataValidation>
    <dataValidation type="list" allowBlank="1" showInputMessage="1" sqref="O101:AK101 O118:AK118 O110:AK110 O126:AK126" xr:uid="{00000000-0002-0000-1300-000002000000}">
      <formula1>意見を聴いた設計図書</formula1>
    </dataValidation>
    <dataValidation type="list" allowBlank="1" showInputMessage="1" prompt="選択" sqref="P36:AI36 P157:AI157 P46:AI46 P55:AI55 P138:AI138 P64:AI64 P148:AI148 P166:AI166" xr:uid="{00000000-0002-0000-1300-000003000000}">
      <formula1>設計図書</formula1>
    </dataValidation>
    <dataValidation type="list" allowBlank="1" showInputMessage="1" prompt="選択" sqref="Y22:AB22 Y152:AB152 Y31:AB31 Y41:AB41 Y50:AB50 Y133:AB133 Y59:AB59 Y143:AB143 Y161:AB161" xr:uid="{00000000-0002-0000-1300-000004000000}">
      <formula1>都道府県</formula1>
    </dataValidation>
    <dataValidation type="list" allowBlank="1" showInputMessage="1" prompt="選択" sqref="N20:Q20 N22:Q22 N150:Q150 N152:Q152 N29:Q29 N31:Q31 N39:Q39 N41:Q41 N48:Q48 N50:Q50 N131:Q131 N133:Q133 N57:Q57 N59:Q59 N141:Q141 N143:Q143 N159:Q159 N161:Q161" xr:uid="{00000000-0002-0000-1300-000005000000}">
      <formula1>建築士</formula1>
    </dataValidation>
    <dataValidation type="list" allowBlank="1" showInputMessage="1" sqref="M170:AK170" xr:uid="{00000000-0002-0000-1300-000006000000}">
      <formula1>未定</formula1>
    </dataValidation>
    <dataValidation type="list" allowBlank="1" showInputMessage="1" prompt="選択" sqref="S169:X169 Y20:AB20 Y150:AB150 Y29:AB29 Y39:AB39 Y48:AB48 Y131:AB131 Y57:AB57 Y141:AB141 Y159:AB159" xr:uid="{00000000-0002-0000-1300-000007000000}">
      <formula1>登録</formula1>
    </dataValidation>
    <dataValidation type="list" allowBlank="1" showInputMessage="1" showErrorMessage="1" sqref="E179:E181 E175:E177" xr:uid="{00000000-0002-0000-1300-000008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6" max="37" man="1"/>
    <brk id="127" max="37"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sheetPr>
  <dimension ref="A4:BU23"/>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756</v>
      </c>
    </row>
    <row r="7" spans="2:37" ht="15" customHeight="1" x14ac:dyDescent="0.15">
      <c r="D7" s="6" t="s">
        <v>128</v>
      </c>
      <c r="E7" s="6" t="s">
        <v>129</v>
      </c>
      <c r="F7" s="6" t="s">
        <v>134</v>
      </c>
      <c r="L7" s="6" t="s">
        <v>130</v>
      </c>
      <c r="M7" s="295" t="str">
        <f>ITEM_all_first!$E$216</f>
        <v/>
      </c>
      <c r="N7" s="295"/>
      <c r="O7" s="295"/>
      <c r="P7" s="295"/>
      <c r="Q7" s="295"/>
      <c r="R7" s="295"/>
      <c r="S7" s="295"/>
      <c r="T7" s="295"/>
      <c r="U7" s="295"/>
      <c r="V7" s="295"/>
      <c r="W7" s="295"/>
      <c r="X7" s="295"/>
      <c r="Y7" s="295"/>
      <c r="Z7" s="295"/>
      <c r="AA7" s="295"/>
      <c r="AB7" s="295"/>
      <c r="AC7" s="295"/>
      <c r="AD7" s="295"/>
      <c r="AE7" s="295"/>
      <c r="AF7" s="295"/>
      <c r="AG7" s="295"/>
      <c r="AH7" s="295"/>
      <c r="AI7" s="295"/>
      <c r="AJ7" s="295"/>
      <c r="AK7" s="295"/>
    </row>
    <row r="8" spans="2:37" ht="15" customHeight="1" x14ac:dyDescent="0.15">
      <c r="D8" s="6" t="s">
        <v>128</v>
      </c>
      <c r="E8" s="6" t="s">
        <v>131</v>
      </c>
      <c r="F8" s="6" t="s">
        <v>135</v>
      </c>
      <c r="L8" s="6" t="s">
        <v>130</v>
      </c>
      <c r="M8" s="295" t="str">
        <f>ITEM_all_first!$E$217</f>
        <v/>
      </c>
      <c r="N8" s="295"/>
      <c r="O8" s="295"/>
      <c r="P8" s="295"/>
      <c r="Q8" s="295"/>
      <c r="R8" s="295"/>
      <c r="S8" s="295"/>
      <c r="T8" s="295"/>
      <c r="U8" s="295"/>
      <c r="V8" s="295"/>
      <c r="W8" s="295"/>
      <c r="X8" s="295"/>
      <c r="Y8" s="295"/>
      <c r="Z8" s="295"/>
      <c r="AA8" s="295"/>
      <c r="AB8" s="295"/>
      <c r="AC8" s="295"/>
      <c r="AD8" s="295"/>
      <c r="AE8" s="295"/>
      <c r="AF8" s="295"/>
      <c r="AG8" s="295"/>
      <c r="AH8" s="295"/>
      <c r="AI8" s="295"/>
      <c r="AJ8" s="295"/>
      <c r="AK8" s="295"/>
    </row>
    <row r="9" spans="2:37" ht="15" customHeight="1" x14ac:dyDescent="0.15">
      <c r="D9" s="6" t="s">
        <v>128</v>
      </c>
      <c r="E9" s="6" t="s">
        <v>132</v>
      </c>
      <c r="F9" s="6" t="s">
        <v>136</v>
      </c>
      <c r="L9" s="6" t="s">
        <v>130</v>
      </c>
      <c r="M9" s="72" t="s">
        <v>1437</v>
      </c>
      <c r="N9" s="295" t="str">
        <f>ITEM_all_first!$E$218</f>
        <v/>
      </c>
      <c r="O9" s="295"/>
      <c r="P9" s="295"/>
      <c r="Q9" s="295"/>
      <c r="R9" s="295"/>
      <c r="S9" s="12"/>
    </row>
    <row r="10" spans="2:37" ht="15" customHeight="1" x14ac:dyDescent="0.15">
      <c r="D10" s="6" t="s">
        <v>128</v>
      </c>
      <c r="E10" s="6" t="s">
        <v>137</v>
      </c>
      <c r="F10" s="6" t="s">
        <v>138</v>
      </c>
      <c r="L10" s="6" t="s">
        <v>130</v>
      </c>
      <c r="M10" s="295" t="str">
        <f>ITEM_all_first!$E$219</f>
        <v/>
      </c>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row>
    <row r="11" spans="2:37" ht="15" customHeight="1" x14ac:dyDescent="0.15">
      <c r="B11" s="30"/>
      <c r="C11" s="30"/>
      <c r="D11" s="30"/>
      <c r="E11" s="30"/>
      <c r="F11" s="30"/>
      <c r="G11" s="30"/>
      <c r="H11" s="30"/>
      <c r="I11" s="30"/>
      <c r="J11" s="30"/>
      <c r="K11" s="30"/>
      <c r="L11" s="30"/>
      <c r="M11" s="51"/>
      <c r="N11" s="51"/>
      <c r="O11" s="51"/>
      <c r="P11" s="30"/>
      <c r="Q11" s="51"/>
      <c r="R11" s="51"/>
      <c r="S11" s="51"/>
      <c r="T11" s="30"/>
      <c r="U11" s="51"/>
      <c r="V11" s="51"/>
      <c r="W11" s="51"/>
      <c r="X11" s="30"/>
      <c r="Y11" s="30"/>
      <c r="Z11" s="30"/>
      <c r="AA11" s="30"/>
      <c r="AB11" s="30"/>
      <c r="AC11" s="30"/>
      <c r="AD11" s="30"/>
      <c r="AE11" s="30"/>
      <c r="AF11" s="30"/>
      <c r="AG11" s="30"/>
      <c r="AH11" s="30"/>
      <c r="AI11" s="30"/>
      <c r="AJ11" s="30"/>
      <c r="AK11" s="30"/>
    </row>
    <row r="12" spans="2:37" ht="15" customHeight="1" x14ac:dyDescent="0.15">
      <c r="B12" s="6" t="s">
        <v>756</v>
      </c>
    </row>
    <row r="13" spans="2:37" ht="15" customHeight="1" x14ac:dyDescent="0.15">
      <c r="D13" s="6" t="s">
        <v>128</v>
      </c>
      <c r="E13" s="6" t="s">
        <v>129</v>
      </c>
      <c r="F13" s="6" t="s">
        <v>134</v>
      </c>
      <c r="L13" s="6" t="s">
        <v>130</v>
      </c>
      <c r="M13" s="295" t="str">
        <f>ITEM_all_first!$E$221</f>
        <v/>
      </c>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row>
    <row r="14" spans="2:37" ht="15" customHeight="1" x14ac:dyDescent="0.15">
      <c r="D14" s="6" t="s">
        <v>128</v>
      </c>
      <c r="E14" s="6" t="s">
        <v>131</v>
      </c>
      <c r="F14" s="6" t="s">
        <v>135</v>
      </c>
      <c r="L14" s="6" t="s">
        <v>130</v>
      </c>
      <c r="M14" s="295" t="str">
        <f>ITEM_all_first!$E$222</f>
        <v/>
      </c>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row>
    <row r="15" spans="2:37" ht="15" customHeight="1" x14ac:dyDescent="0.15">
      <c r="D15" s="6" t="s">
        <v>128</v>
      </c>
      <c r="E15" s="6" t="s">
        <v>132</v>
      </c>
      <c r="F15" s="6" t="s">
        <v>136</v>
      </c>
      <c r="L15" s="6" t="s">
        <v>130</v>
      </c>
      <c r="M15" s="72" t="s">
        <v>1437</v>
      </c>
      <c r="N15" s="295" t="str">
        <f>ITEM_all_first!$E$223</f>
        <v/>
      </c>
      <c r="O15" s="295"/>
      <c r="P15" s="295"/>
      <c r="Q15" s="295"/>
      <c r="R15" s="295"/>
      <c r="S15" s="12"/>
    </row>
    <row r="16" spans="2:37" ht="15" customHeight="1" x14ac:dyDescent="0.15">
      <c r="D16" s="6" t="s">
        <v>128</v>
      </c>
      <c r="E16" s="6" t="s">
        <v>137</v>
      </c>
      <c r="F16" s="6" t="s">
        <v>138</v>
      </c>
      <c r="L16" s="6" t="s">
        <v>130</v>
      </c>
      <c r="M16" s="295" t="str">
        <f>ITEM_all_first!$E$224</f>
        <v/>
      </c>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row>
    <row r="17" spans="2:37" ht="15" customHeight="1" x14ac:dyDescent="0.15">
      <c r="B17" s="30"/>
      <c r="C17" s="30"/>
      <c r="D17" s="30"/>
      <c r="E17" s="30"/>
      <c r="F17" s="30"/>
      <c r="G17" s="30"/>
      <c r="H17" s="30"/>
      <c r="I17" s="30"/>
      <c r="J17" s="30"/>
      <c r="K17" s="30"/>
      <c r="L17" s="30"/>
      <c r="M17" s="51"/>
      <c r="N17" s="51"/>
      <c r="O17" s="51"/>
      <c r="P17" s="30"/>
      <c r="Q17" s="51"/>
      <c r="R17" s="51"/>
      <c r="S17" s="51"/>
      <c r="T17" s="30"/>
      <c r="U17" s="51"/>
      <c r="V17" s="51"/>
      <c r="W17" s="51"/>
      <c r="X17" s="30"/>
      <c r="Y17" s="30"/>
      <c r="Z17" s="30"/>
      <c r="AA17" s="30"/>
      <c r="AB17" s="30"/>
      <c r="AC17" s="30"/>
      <c r="AD17" s="30"/>
      <c r="AE17" s="30"/>
      <c r="AF17" s="30"/>
      <c r="AG17" s="30"/>
      <c r="AH17" s="30"/>
      <c r="AI17" s="30"/>
      <c r="AJ17" s="30"/>
      <c r="AK17" s="30"/>
    </row>
    <row r="18" spans="2:37" ht="15" customHeight="1" x14ac:dyDescent="0.15">
      <c r="B18" s="6" t="s">
        <v>756</v>
      </c>
    </row>
    <row r="19" spans="2:37" ht="15" customHeight="1" x14ac:dyDescent="0.15">
      <c r="D19" s="6" t="s">
        <v>128</v>
      </c>
      <c r="E19" s="6" t="s">
        <v>129</v>
      </c>
      <c r="F19" s="6" t="s">
        <v>134</v>
      </c>
      <c r="L19" s="6" t="s">
        <v>130</v>
      </c>
      <c r="M19" s="295" t="str">
        <f>ITEM_all_first!$E$226</f>
        <v/>
      </c>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row>
    <row r="20" spans="2:37" ht="15" customHeight="1" x14ac:dyDescent="0.15">
      <c r="D20" s="6" t="s">
        <v>128</v>
      </c>
      <c r="E20" s="6" t="s">
        <v>131</v>
      </c>
      <c r="F20" s="6" t="s">
        <v>135</v>
      </c>
      <c r="L20" s="6" t="s">
        <v>130</v>
      </c>
      <c r="M20" s="295" t="str">
        <f>ITEM_all_first!$E$227</f>
        <v/>
      </c>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row>
    <row r="21" spans="2:37" ht="15" customHeight="1" x14ac:dyDescent="0.15">
      <c r="D21" s="6" t="s">
        <v>128</v>
      </c>
      <c r="E21" s="6" t="s">
        <v>132</v>
      </c>
      <c r="F21" s="6" t="s">
        <v>136</v>
      </c>
      <c r="L21" s="6" t="s">
        <v>130</v>
      </c>
      <c r="M21" s="72" t="s">
        <v>1437</v>
      </c>
      <c r="N21" s="295" t="str">
        <f>ITEM_all_first!$E$228</f>
        <v/>
      </c>
      <c r="O21" s="295"/>
      <c r="P21" s="295"/>
      <c r="Q21" s="295"/>
      <c r="R21" s="295"/>
      <c r="S21" s="12"/>
    </row>
    <row r="22" spans="2:37" ht="15" customHeight="1" x14ac:dyDescent="0.15">
      <c r="D22" s="6" t="s">
        <v>128</v>
      </c>
      <c r="E22" s="6" t="s">
        <v>137</v>
      </c>
      <c r="F22" s="6" t="s">
        <v>138</v>
      </c>
      <c r="L22" s="6" t="s">
        <v>130</v>
      </c>
      <c r="M22" s="295" t="str">
        <f>ITEM_all_first!$E$229</f>
        <v/>
      </c>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row>
    <row r="23" spans="2:37" ht="15" customHeight="1" x14ac:dyDescent="0.15">
      <c r="B23" s="30"/>
      <c r="C23" s="30"/>
      <c r="D23" s="30"/>
      <c r="E23" s="30"/>
      <c r="F23" s="30"/>
      <c r="G23" s="30"/>
      <c r="H23" s="30"/>
      <c r="I23" s="30"/>
      <c r="J23" s="30"/>
      <c r="K23" s="30"/>
      <c r="L23" s="30"/>
      <c r="M23" s="51"/>
      <c r="N23" s="51"/>
      <c r="O23" s="51"/>
      <c r="P23" s="30"/>
      <c r="Q23" s="51"/>
      <c r="R23" s="51"/>
      <c r="S23" s="51"/>
      <c r="T23" s="30"/>
      <c r="U23" s="51"/>
      <c r="V23" s="51"/>
      <c r="W23" s="51"/>
      <c r="X23" s="30"/>
      <c r="Y23" s="30"/>
      <c r="Z23" s="30"/>
      <c r="AA23" s="30"/>
      <c r="AB23" s="30"/>
      <c r="AC23" s="30"/>
      <c r="AD23" s="30"/>
      <c r="AE23" s="30"/>
      <c r="AF23" s="30"/>
      <c r="AG23" s="30"/>
      <c r="AH23" s="30"/>
      <c r="AI23" s="30"/>
      <c r="AJ23" s="30"/>
      <c r="AK23" s="30"/>
    </row>
  </sheetData>
  <mergeCells count="13">
    <mergeCell ref="B4:AK4"/>
    <mergeCell ref="M7:AK7"/>
    <mergeCell ref="M8:AK8"/>
    <mergeCell ref="M10:AK10"/>
    <mergeCell ref="N9:R9"/>
    <mergeCell ref="M22:AK22"/>
    <mergeCell ref="M13:AK13"/>
    <mergeCell ref="M14:AK14"/>
    <mergeCell ref="M16:AK16"/>
    <mergeCell ref="M19:AK19"/>
    <mergeCell ref="N15:R15"/>
    <mergeCell ref="N21:R21"/>
    <mergeCell ref="M20:AK20"/>
  </mergeCells>
  <phoneticPr fontId="25"/>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sheetPr>
  <dimension ref="A4:BU7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2019</v>
      </c>
      <c r="C6" s="27"/>
      <c r="D6" s="27"/>
      <c r="E6" s="27"/>
      <c r="F6" s="27"/>
      <c r="G6" s="27"/>
      <c r="H6" s="412" t="str">
        <f>ITEM_all_first!$E$231</f>
        <v/>
      </c>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row>
    <row r="7" spans="2:37" ht="12" customHeight="1" x14ac:dyDescent="0.15">
      <c r="B7" s="27" t="s">
        <v>2020</v>
      </c>
      <c r="C7" s="27"/>
      <c r="D7" s="27"/>
      <c r="E7" s="27"/>
      <c r="F7" s="27"/>
      <c r="G7" s="27"/>
      <c r="H7" s="412" t="str">
        <f>ITEM_all_first!$E$232</f>
        <v/>
      </c>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row>
    <row r="8" spans="2:37" ht="12" customHeight="1" x14ac:dyDescent="0.15">
      <c r="B8" s="6" t="s">
        <v>2021</v>
      </c>
    </row>
    <row r="9" spans="2:37" ht="12" customHeight="1" x14ac:dyDescent="0.15">
      <c r="H9" s="9" t="str">
        <f>ITEM_all_first!$E$233</f>
        <v>□</v>
      </c>
      <c r="I9" s="6" t="s">
        <v>762</v>
      </c>
      <c r="N9" s="9" t="s">
        <v>145</v>
      </c>
      <c r="O9" s="9" t="str">
        <f>ITEM_all_first!$E$234</f>
        <v>□</v>
      </c>
      <c r="P9" s="6" t="s">
        <v>763</v>
      </c>
      <c r="T9" s="9" t="str">
        <f>ITEM_all_first!$E$235</f>
        <v>□</v>
      </c>
      <c r="U9" s="6" t="s">
        <v>764</v>
      </c>
      <c r="Z9" s="9" t="str">
        <f>ITEM_all_first!$E$236</f>
        <v>□</v>
      </c>
      <c r="AA9" s="6" t="s">
        <v>765</v>
      </c>
      <c r="AF9" s="9" t="s">
        <v>146</v>
      </c>
    </row>
    <row r="10" spans="2:37" ht="12" customHeight="1" x14ac:dyDescent="0.15">
      <c r="B10" s="30"/>
      <c r="C10" s="30"/>
      <c r="D10" s="30"/>
      <c r="E10" s="30"/>
      <c r="F10" s="30"/>
      <c r="G10" s="30"/>
      <c r="H10" s="32" t="str">
        <f>ITEM_all_first!$E$237</f>
        <v>□</v>
      </c>
      <c r="I10" s="30" t="s">
        <v>766</v>
      </c>
      <c r="J10" s="30"/>
      <c r="K10" s="30"/>
      <c r="L10" s="30"/>
      <c r="M10" s="30"/>
      <c r="N10" s="30"/>
      <c r="O10" s="32" t="str">
        <f>ITEM_all_first!$E$238</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2022</v>
      </c>
      <c r="C11" s="30"/>
      <c r="D11" s="30"/>
      <c r="E11" s="30"/>
      <c r="F11" s="30"/>
      <c r="G11" s="30"/>
      <c r="H11" s="9" t="str">
        <f>ITEM_all_first!$E$239</f>
        <v>□</v>
      </c>
      <c r="I11" s="30" t="s">
        <v>769</v>
      </c>
      <c r="J11" s="30"/>
      <c r="K11" s="30"/>
      <c r="L11" s="30"/>
      <c r="M11" s="9" t="str">
        <f>ITEM_all_first!$E$240</f>
        <v>□</v>
      </c>
      <c r="N11" s="30" t="s">
        <v>770</v>
      </c>
      <c r="O11" s="30"/>
      <c r="P11" s="30"/>
      <c r="Q11" s="30"/>
      <c r="R11" s="9" t="str">
        <f>ITEM_all_first!$E$241</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2023</v>
      </c>
      <c r="C12" s="27"/>
      <c r="D12" s="27"/>
      <c r="E12" s="27"/>
      <c r="F12" s="27"/>
      <c r="G12" s="27"/>
      <c r="H12" s="27"/>
      <c r="I12" s="27"/>
      <c r="J12" s="27"/>
      <c r="K12" s="27"/>
      <c r="L12" s="27"/>
      <c r="M12" s="27"/>
      <c r="N12" s="27"/>
      <c r="O12" s="27"/>
      <c r="P12" s="412" t="str">
        <f>ITEM_all_first!$E$242</f>
        <v/>
      </c>
      <c r="Q12" s="412"/>
      <c r="R12" s="412"/>
      <c r="S12" s="412"/>
      <c r="T12" s="412"/>
      <c r="U12" s="412" t="str">
        <f>ITEM_all_first!$E$243</f>
        <v xml:space="preserve"> </v>
      </c>
      <c r="V12" s="412"/>
      <c r="W12" s="412"/>
      <c r="X12" s="412"/>
      <c r="Y12" s="412"/>
      <c r="Z12" s="412" t="str">
        <f>ITEM_all_first!$E$244</f>
        <v xml:space="preserve"> </v>
      </c>
      <c r="AA12" s="412"/>
      <c r="AB12" s="412"/>
      <c r="AC12" s="412"/>
      <c r="AD12" s="412"/>
      <c r="AE12" s="412" t="str">
        <f>ITEM_all_first!$E$245</f>
        <v/>
      </c>
      <c r="AF12" s="412"/>
      <c r="AG12" s="412"/>
      <c r="AH12" s="412"/>
      <c r="AI12" s="412"/>
      <c r="AJ12" s="27"/>
      <c r="AK12" s="27"/>
    </row>
    <row r="13" spans="2:37" ht="12" customHeight="1" x14ac:dyDescent="0.15">
      <c r="B13" s="6" t="s">
        <v>2024</v>
      </c>
    </row>
    <row r="14" spans="2:37" ht="12" customHeight="1" x14ac:dyDescent="0.15">
      <c r="C14" s="6" t="s">
        <v>2025</v>
      </c>
      <c r="P14" s="409" t="str">
        <f>ITEM_all_first!$E$246</f>
        <v/>
      </c>
      <c r="Q14" s="409"/>
      <c r="R14" s="409"/>
      <c r="S14" s="409"/>
      <c r="T14" s="409"/>
      <c r="U14" s="6" t="s">
        <v>775</v>
      </c>
    </row>
    <row r="15" spans="2:37" ht="12" customHeight="1" x14ac:dyDescent="0.15">
      <c r="B15" s="30"/>
      <c r="C15" s="30" t="s">
        <v>2026</v>
      </c>
      <c r="D15" s="30"/>
      <c r="E15" s="30"/>
      <c r="F15" s="30"/>
      <c r="G15" s="30"/>
      <c r="H15" s="30"/>
      <c r="I15" s="30"/>
      <c r="J15" s="30"/>
      <c r="K15" s="30"/>
      <c r="L15" s="30"/>
      <c r="M15" s="30"/>
      <c r="N15" s="30"/>
      <c r="O15" s="30"/>
      <c r="P15" s="410" t="str">
        <f>ITEM_all_first!$E$247</f>
        <v/>
      </c>
      <c r="Q15" s="410"/>
      <c r="R15" s="410"/>
      <c r="S15" s="410"/>
      <c r="T15" s="410"/>
      <c r="U15" s="30" t="s">
        <v>775</v>
      </c>
      <c r="V15" s="30"/>
      <c r="W15" s="30"/>
      <c r="X15" s="30"/>
      <c r="Y15" s="30"/>
      <c r="Z15" s="30"/>
      <c r="AA15" s="30"/>
      <c r="AB15" s="30"/>
      <c r="AC15" s="30"/>
      <c r="AD15" s="30"/>
      <c r="AE15" s="30"/>
      <c r="AF15" s="30"/>
      <c r="AG15" s="30"/>
      <c r="AH15" s="30"/>
      <c r="AI15" s="30"/>
      <c r="AJ15" s="30"/>
      <c r="AK15" s="30"/>
    </row>
    <row r="16" spans="2:37" ht="12" customHeight="1" x14ac:dyDescent="0.15">
      <c r="B16" s="6" t="s">
        <v>2027</v>
      </c>
    </row>
    <row r="17" spans="2:37" ht="12" customHeight="1" x14ac:dyDescent="0.15">
      <c r="C17" s="6" t="s">
        <v>2028</v>
      </c>
      <c r="L17" s="322" t="s">
        <v>521</v>
      </c>
      <c r="M17" s="322"/>
      <c r="N17" s="39" t="s">
        <v>145</v>
      </c>
      <c r="O17" s="409" t="str">
        <f>ITEM_all_first!$E$248</f>
        <v/>
      </c>
      <c r="P17" s="409"/>
      <c r="Q17" s="409"/>
      <c r="R17" s="409"/>
      <c r="S17" s="6" t="s">
        <v>1477</v>
      </c>
      <c r="T17" s="39" t="s">
        <v>145</v>
      </c>
      <c r="U17" s="409" t="str">
        <f>ITEM_all_first!$E$249</f>
        <v/>
      </c>
      <c r="V17" s="409"/>
      <c r="W17" s="409"/>
      <c r="X17" s="409"/>
      <c r="Y17" s="6" t="s">
        <v>1477</v>
      </c>
      <c r="Z17" s="39" t="s">
        <v>145</v>
      </c>
      <c r="AA17" s="409" t="str">
        <f>ITEM_all_first!$E$250</f>
        <v/>
      </c>
      <c r="AB17" s="409"/>
      <c r="AC17" s="409"/>
      <c r="AD17" s="409"/>
      <c r="AE17" s="6" t="s">
        <v>1477</v>
      </c>
      <c r="AF17" s="39" t="s">
        <v>145</v>
      </c>
      <c r="AG17" s="409" t="str">
        <f>ITEM_all_first!$E$251</f>
        <v/>
      </c>
      <c r="AH17" s="409"/>
      <c r="AI17" s="409"/>
      <c r="AJ17" s="409"/>
      <c r="AK17" s="6" t="s">
        <v>1477</v>
      </c>
    </row>
    <row r="18" spans="2:37" ht="12" customHeight="1" x14ac:dyDescent="0.15">
      <c r="L18" s="322" t="s">
        <v>522</v>
      </c>
      <c r="M18" s="322"/>
      <c r="N18" s="39" t="s">
        <v>145</v>
      </c>
      <c r="O18" s="409" t="str">
        <f>ITEM_all_first!$E$252</f>
        <v/>
      </c>
      <c r="P18" s="409"/>
      <c r="Q18" s="409"/>
      <c r="R18" s="409"/>
      <c r="S18" s="6" t="s">
        <v>1477</v>
      </c>
      <c r="T18" s="39" t="s">
        <v>145</v>
      </c>
      <c r="U18" s="409" t="str">
        <f>ITEM_all_first!$E$253</f>
        <v/>
      </c>
      <c r="V18" s="409"/>
      <c r="W18" s="409"/>
      <c r="X18" s="409"/>
      <c r="Y18" s="6" t="s">
        <v>1477</v>
      </c>
      <c r="Z18" s="39" t="s">
        <v>145</v>
      </c>
      <c r="AA18" s="409" t="str">
        <f>ITEM_all_first!$E$254</f>
        <v/>
      </c>
      <c r="AB18" s="409"/>
      <c r="AC18" s="409"/>
      <c r="AD18" s="409"/>
      <c r="AE18" s="6" t="s">
        <v>1477</v>
      </c>
      <c r="AF18" s="39" t="s">
        <v>145</v>
      </c>
      <c r="AG18" s="409" t="str">
        <f>ITEM_all_first!$E$255</f>
        <v/>
      </c>
      <c r="AH18" s="409"/>
      <c r="AI18" s="409"/>
      <c r="AJ18" s="409"/>
      <c r="AK18" s="6" t="s">
        <v>1477</v>
      </c>
    </row>
    <row r="19" spans="2:37" ht="12" customHeight="1" x14ac:dyDescent="0.15">
      <c r="C19" s="6" t="s">
        <v>2029</v>
      </c>
      <c r="N19" s="39" t="s">
        <v>145</v>
      </c>
      <c r="O19" s="294" t="str">
        <f>ITEM_all_first!$E$256</f>
        <v/>
      </c>
      <c r="P19" s="294"/>
      <c r="Q19" s="294"/>
      <c r="R19" s="294"/>
      <c r="S19" s="9" t="s">
        <v>779</v>
      </c>
      <c r="T19" s="39" t="s">
        <v>145</v>
      </c>
      <c r="U19" s="294" t="str">
        <f>ITEM_all_first!$E$257</f>
        <v/>
      </c>
      <c r="V19" s="294"/>
      <c r="W19" s="294"/>
      <c r="X19" s="294"/>
      <c r="Y19" s="9" t="s">
        <v>779</v>
      </c>
      <c r="Z19" s="39" t="s">
        <v>145</v>
      </c>
      <c r="AA19" s="294" t="str">
        <f>ITEM_all_first!$E$258</f>
        <v/>
      </c>
      <c r="AB19" s="294"/>
      <c r="AC19" s="294"/>
      <c r="AD19" s="294"/>
      <c r="AE19" s="9" t="s">
        <v>779</v>
      </c>
      <c r="AF19" s="39" t="s">
        <v>145</v>
      </c>
      <c r="AG19" s="294" t="str">
        <f>ITEM_all_first!$E$259</f>
        <v/>
      </c>
      <c r="AH19" s="294"/>
      <c r="AI19" s="294"/>
      <c r="AJ19" s="294"/>
      <c r="AK19" s="9" t="s">
        <v>779</v>
      </c>
    </row>
    <row r="20" spans="2:37" ht="12" customHeight="1" x14ac:dyDescent="0.15">
      <c r="C20" s="6" t="s">
        <v>2030</v>
      </c>
    </row>
    <row r="21" spans="2:37" ht="12" customHeight="1" x14ac:dyDescent="0.15">
      <c r="N21" s="39" t="s">
        <v>145</v>
      </c>
      <c r="O21" s="409" t="str">
        <f>ITEM_all_first!$E$260</f>
        <v/>
      </c>
      <c r="P21" s="409"/>
      <c r="Q21" s="409"/>
      <c r="R21" s="409"/>
      <c r="S21" s="34" t="s">
        <v>1488</v>
      </c>
      <c r="T21" s="39" t="s">
        <v>145</v>
      </c>
      <c r="U21" s="409" t="str">
        <f>ITEM_all_first!$E$261</f>
        <v/>
      </c>
      <c r="V21" s="409"/>
      <c r="W21" s="409"/>
      <c r="X21" s="409"/>
      <c r="Y21" s="34" t="s">
        <v>1488</v>
      </c>
      <c r="Z21" s="39" t="s">
        <v>145</v>
      </c>
      <c r="AA21" s="409" t="str">
        <f>ITEM_all_first!$E$262</f>
        <v/>
      </c>
      <c r="AB21" s="409"/>
      <c r="AC21" s="409"/>
      <c r="AD21" s="409"/>
      <c r="AE21" s="34" t="s">
        <v>1488</v>
      </c>
      <c r="AF21" s="39" t="s">
        <v>145</v>
      </c>
      <c r="AG21" s="409" t="str">
        <f>ITEM_all_first!$E$263</f>
        <v/>
      </c>
      <c r="AH21" s="409"/>
      <c r="AI21" s="409"/>
      <c r="AJ21" s="409"/>
      <c r="AK21" s="34" t="s">
        <v>1488</v>
      </c>
    </row>
    <row r="22" spans="2:37" ht="12" customHeight="1" x14ac:dyDescent="0.15">
      <c r="C22" s="6" t="s">
        <v>2031</v>
      </c>
    </row>
    <row r="23" spans="2:37" ht="12" customHeight="1" x14ac:dyDescent="0.15">
      <c r="N23" s="39" t="s">
        <v>145</v>
      </c>
      <c r="O23" s="409" t="str">
        <f>ITEM_all_first!$E$264</f>
        <v/>
      </c>
      <c r="P23" s="409"/>
      <c r="Q23" s="409"/>
      <c r="R23" s="409"/>
      <c r="S23" s="34" t="s">
        <v>1488</v>
      </c>
      <c r="T23" s="39" t="s">
        <v>145</v>
      </c>
      <c r="U23" s="409" t="str">
        <f>ITEM_all_first!$E$265</f>
        <v/>
      </c>
      <c r="V23" s="409"/>
      <c r="W23" s="409"/>
      <c r="X23" s="409"/>
      <c r="Y23" s="34" t="s">
        <v>1488</v>
      </c>
      <c r="Z23" s="39" t="s">
        <v>145</v>
      </c>
      <c r="AA23" s="409" t="str">
        <f>ITEM_all_first!$E$266</f>
        <v/>
      </c>
      <c r="AB23" s="409"/>
      <c r="AC23" s="409"/>
      <c r="AD23" s="409"/>
      <c r="AE23" s="34" t="s">
        <v>1488</v>
      </c>
      <c r="AF23" s="39" t="s">
        <v>145</v>
      </c>
      <c r="AG23" s="409" t="str">
        <f>ITEM_all_first!$E$267</f>
        <v/>
      </c>
      <c r="AH23" s="409"/>
      <c r="AI23" s="409"/>
      <c r="AJ23" s="409"/>
      <c r="AK23" s="34" t="s">
        <v>1489</v>
      </c>
    </row>
    <row r="24" spans="2:37" ht="12" customHeight="1" x14ac:dyDescent="0.15">
      <c r="C24" s="6" t="s">
        <v>2032</v>
      </c>
      <c r="L24" s="322" t="s">
        <v>521</v>
      </c>
      <c r="M24" s="322"/>
      <c r="O24" s="411" t="str">
        <f>ITEM_all_first!$E$268</f>
        <v/>
      </c>
      <c r="P24" s="411"/>
      <c r="Q24" s="411"/>
      <c r="R24" s="411"/>
      <c r="S24" s="6" t="s">
        <v>912</v>
      </c>
    </row>
    <row r="25" spans="2:37" ht="12" customHeight="1" x14ac:dyDescent="0.15">
      <c r="L25" s="322" t="s">
        <v>522</v>
      </c>
      <c r="M25" s="322"/>
      <c r="O25" s="411" t="str">
        <f>ITEM_all_first!$E$269</f>
        <v/>
      </c>
      <c r="P25" s="411"/>
      <c r="Q25" s="411"/>
      <c r="R25" s="411"/>
      <c r="S25" s="6" t="s">
        <v>912</v>
      </c>
    </row>
    <row r="26" spans="2:37" ht="12" customHeight="1" x14ac:dyDescent="0.15">
      <c r="C26" s="6" t="s">
        <v>2033</v>
      </c>
      <c r="U26" s="409" t="str">
        <f>ITEM_all_first!$E$270</f>
        <v/>
      </c>
      <c r="V26" s="409"/>
      <c r="W26" s="409"/>
      <c r="X26" s="409"/>
      <c r="Y26" s="34" t="s">
        <v>1490</v>
      </c>
    </row>
    <row r="27" spans="2:37" ht="12" customHeight="1" x14ac:dyDescent="0.15">
      <c r="C27" s="6" t="s">
        <v>2034</v>
      </c>
      <c r="U27" s="409" t="str">
        <f>ITEM_all_first!$E$271</f>
        <v/>
      </c>
      <c r="V27" s="409"/>
      <c r="W27" s="409"/>
      <c r="X27" s="409"/>
      <c r="Y27" s="34" t="s">
        <v>1490</v>
      </c>
    </row>
    <row r="28" spans="2:37" ht="12" customHeight="1" x14ac:dyDescent="0.15">
      <c r="B28" s="30"/>
      <c r="C28" s="30" t="s">
        <v>2035</v>
      </c>
      <c r="D28" s="30"/>
      <c r="E28" s="30"/>
      <c r="F28" s="30"/>
      <c r="G28" s="30"/>
      <c r="H28" s="30"/>
      <c r="I28" s="30"/>
      <c r="J28" s="30"/>
      <c r="K28" s="30"/>
      <c r="L28" s="301" t="str">
        <f>ITEM_all_first!$E$272</f>
        <v/>
      </c>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row>
    <row r="29" spans="2:37" ht="12" customHeight="1" x14ac:dyDescent="0.15">
      <c r="B29" s="6" t="s">
        <v>2037</v>
      </c>
      <c r="H29" s="33" t="s">
        <v>786</v>
      </c>
      <c r="I29" s="315" t="str">
        <f>ITEM_all_first!$E$273</f>
        <v/>
      </c>
      <c r="J29" s="315"/>
      <c r="K29" s="315"/>
      <c r="L29" s="306" t="str">
        <f>ITEM_all_first!$E$274</f>
        <v/>
      </c>
      <c r="M29" s="306"/>
      <c r="N29" s="306"/>
      <c r="O29" s="306"/>
      <c r="P29" s="306"/>
      <c r="Q29" s="306"/>
      <c r="R29" s="306"/>
      <c r="S29" s="306"/>
      <c r="T29" s="306"/>
      <c r="U29" s="306"/>
      <c r="V29" s="40" t="s">
        <v>779</v>
      </c>
      <c r="W29" s="40" t="s">
        <v>787</v>
      </c>
      <c r="X29" s="315" t="str">
        <f>ITEM_all_first!$E$275</f>
        <v/>
      </c>
      <c r="Y29" s="315"/>
      <c r="Z29" s="315"/>
      <c r="AA29" s="306" t="str">
        <f>ITEM_all_first!$E$276</f>
        <v/>
      </c>
      <c r="AB29" s="306"/>
      <c r="AC29" s="306"/>
      <c r="AD29" s="306"/>
      <c r="AE29" s="306"/>
      <c r="AF29" s="306"/>
      <c r="AG29" s="306"/>
      <c r="AH29" s="306"/>
      <c r="AI29" s="306"/>
      <c r="AJ29" s="306"/>
      <c r="AK29" s="6" t="s">
        <v>779</v>
      </c>
    </row>
    <row r="30" spans="2:37" ht="12" customHeight="1" x14ac:dyDescent="0.15">
      <c r="B30" s="30"/>
      <c r="C30" s="30"/>
      <c r="D30" s="30"/>
      <c r="E30" s="30"/>
      <c r="F30" s="30"/>
      <c r="G30" s="30"/>
      <c r="H30" s="41" t="s">
        <v>788</v>
      </c>
      <c r="I30" s="311" t="str">
        <f>ITEM_all_first!$E$277</f>
        <v/>
      </c>
      <c r="J30" s="311"/>
      <c r="K30" s="311"/>
      <c r="L30" s="301" t="str">
        <f>ITEM_all_first!$E$278</f>
        <v/>
      </c>
      <c r="M30" s="301"/>
      <c r="N30" s="301"/>
      <c r="O30" s="301"/>
      <c r="P30" s="301"/>
      <c r="Q30" s="301"/>
      <c r="R30" s="301"/>
      <c r="S30" s="301"/>
      <c r="T30" s="301"/>
      <c r="U30" s="301"/>
      <c r="V30" s="30" t="s">
        <v>779</v>
      </c>
      <c r="W30" s="30" t="s">
        <v>787</v>
      </c>
      <c r="X30" s="311" t="str">
        <f>ITEM_all_first!$E$279</f>
        <v/>
      </c>
      <c r="Y30" s="311"/>
      <c r="Z30" s="311"/>
      <c r="AA30" s="301" t="str">
        <f>ITEM_all_first!$E$280</f>
        <v/>
      </c>
      <c r="AB30" s="301"/>
      <c r="AC30" s="301"/>
      <c r="AD30" s="301"/>
      <c r="AE30" s="301"/>
      <c r="AF30" s="301"/>
      <c r="AG30" s="301"/>
      <c r="AH30" s="301"/>
      <c r="AI30" s="301"/>
      <c r="AJ30" s="301"/>
      <c r="AK30" s="30" t="s">
        <v>779</v>
      </c>
    </row>
    <row r="31" spans="2:37" ht="12" customHeight="1" x14ac:dyDescent="0.15">
      <c r="B31" s="27" t="s">
        <v>2038</v>
      </c>
      <c r="C31" s="27"/>
      <c r="D31" s="27"/>
      <c r="E31" s="27"/>
      <c r="F31" s="27"/>
      <c r="G31" s="27"/>
      <c r="H31" s="22" t="str">
        <f>ITEM_all_first!$E$281</f>
        <v>□</v>
      </c>
      <c r="I31" s="27" t="s">
        <v>790</v>
      </c>
      <c r="J31" s="27"/>
      <c r="K31" s="22" t="str">
        <f>ITEM_all_first!$E$282</f>
        <v>□</v>
      </c>
      <c r="L31" s="27" t="s">
        <v>791</v>
      </c>
      <c r="M31" s="27"/>
      <c r="N31" s="22" t="str">
        <f>ITEM_all_first!$E$283</f>
        <v>□</v>
      </c>
      <c r="O31" s="27" t="s">
        <v>792</v>
      </c>
      <c r="P31" s="27"/>
      <c r="Q31" s="22" t="str">
        <f>ITEM_all_first!$E$284</f>
        <v>□</v>
      </c>
      <c r="R31" s="27" t="s">
        <v>793</v>
      </c>
      <c r="S31" s="27"/>
      <c r="T31" s="22" t="str">
        <f>ITEM_all_first!$E$285</f>
        <v>□</v>
      </c>
      <c r="U31" s="27" t="s">
        <v>794</v>
      </c>
      <c r="V31" s="27"/>
      <c r="W31" s="27"/>
      <c r="X31" s="22" t="str">
        <f>ITEM_all_first!$E$286</f>
        <v>□</v>
      </c>
      <c r="Y31" s="27" t="s">
        <v>795</v>
      </c>
      <c r="Z31" s="27"/>
      <c r="AA31" s="27"/>
      <c r="AB31" s="27"/>
      <c r="AC31" s="27"/>
      <c r="AD31" s="22" t="str">
        <f>ITEM_all_first!$E$287</f>
        <v>□</v>
      </c>
      <c r="AE31" s="27" t="s">
        <v>796</v>
      </c>
      <c r="AF31" s="27"/>
      <c r="AG31" s="27"/>
      <c r="AH31" s="27"/>
      <c r="AI31" s="27"/>
      <c r="AJ31" s="27"/>
      <c r="AK31" s="27"/>
    </row>
    <row r="32" spans="2:37" ht="12" customHeight="1" x14ac:dyDescent="0.15">
      <c r="B32" s="6" t="s">
        <v>2039</v>
      </c>
      <c r="N32" s="39" t="s">
        <v>145</v>
      </c>
      <c r="O32" s="233" t="s">
        <v>798</v>
      </c>
      <c r="P32" s="233"/>
      <c r="Q32" s="233"/>
      <c r="R32" s="233"/>
      <c r="S32" s="233"/>
      <c r="T32" s="233"/>
      <c r="U32" s="9" t="s">
        <v>779</v>
      </c>
      <c r="V32" s="39" t="s">
        <v>145</v>
      </c>
      <c r="W32" s="233" t="s">
        <v>799</v>
      </c>
      <c r="X32" s="233"/>
      <c r="Y32" s="233"/>
      <c r="Z32" s="233"/>
      <c r="AA32" s="233"/>
      <c r="AB32" s="233"/>
      <c r="AC32" s="9" t="s">
        <v>779</v>
      </c>
      <c r="AD32" s="39" t="s">
        <v>145</v>
      </c>
      <c r="AE32" s="233" t="s">
        <v>800</v>
      </c>
      <c r="AF32" s="233"/>
      <c r="AG32" s="233"/>
      <c r="AH32" s="233"/>
      <c r="AI32" s="233"/>
      <c r="AJ32" s="233"/>
      <c r="AK32" s="9" t="s">
        <v>779</v>
      </c>
    </row>
    <row r="33" spans="2:37" ht="12" customHeight="1" x14ac:dyDescent="0.15">
      <c r="C33" s="163" t="s">
        <v>2051</v>
      </c>
      <c r="D33" s="163"/>
      <c r="E33" s="163"/>
      <c r="F33" s="163"/>
      <c r="G33" s="163"/>
      <c r="H33" s="163"/>
      <c r="I33" s="163"/>
      <c r="J33" s="163"/>
      <c r="K33" s="163"/>
      <c r="L33" s="163"/>
      <c r="M33" s="163"/>
      <c r="N33" s="39" t="s">
        <v>145</v>
      </c>
      <c r="O33" s="409" t="str">
        <f>ITEM_all_first!$E$288</f>
        <v/>
      </c>
      <c r="P33" s="409"/>
      <c r="Q33" s="409"/>
      <c r="R33" s="409"/>
      <c r="S33" s="409"/>
      <c r="T33" s="409"/>
      <c r="U33" s="6" t="s">
        <v>1477</v>
      </c>
      <c r="V33" s="39" t="s">
        <v>145</v>
      </c>
      <c r="W33" s="409" t="str">
        <f>ITEM_all_first!$E$289</f>
        <v/>
      </c>
      <c r="X33" s="409"/>
      <c r="Y33" s="409"/>
      <c r="Z33" s="409"/>
      <c r="AA33" s="409"/>
      <c r="AB33" s="409"/>
      <c r="AC33" s="6" t="s">
        <v>1477</v>
      </c>
      <c r="AD33" s="39" t="s">
        <v>145</v>
      </c>
      <c r="AE33" s="409" t="str">
        <f>ITEM_all_first!$E$290</f>
        <v/>
      </c>
      <c r="AF33" s="409"/>
      <c r="AG33" s="409"/>
      <c r="AH33" s="409"/>
      <c r="AI33" s="409"/>
      <c r="AJ33" s="409"/>
      <c r="AK33" s="6" t="s">
        <v>1477</v>
      </c>
    </row>
    <row r="34" spans="2:37" ht="12" customHeight="1" x14ac:dyDescent="0.15">
      <c r="C34" s="163" t="s">
        <v>2338</v>
      </c>
      <c r="D34" s="163"/>
      <c r="E34" s="208"/>
      <c r="F34" s="208"/>
      <c r="G34" s="208"/>
      <c r="H34" s="208"/>
      <c r="I34" s="208"/>
      <c r="J34" s="208"/>
      <c r="K34" s="208"/>
      <c r="L34" s="163"/>
      <c r="M34" s="163"/>
      <c r="N34" s="39" t="s">
        <v>145</v>
      </c>
      <c r="O34" s="409" t="str">
        <f>ITEM_all_first!$E$291</f>
        <v/>
      </c>
      <c r="P34" s="409"/>
      <c r="Q34" s="409"/>
      <c r="R34" s="409"/>
      <c r="S34" s="409"/>
      <c r="T34" s="409"/>
      <c r="U34" s="6" t="s">
        <v>1477</v>
      </c>
      <c r="V34" s="39" t="s">
        <v>145</v>
      </c>
      <c r="W34" s="409" t="str">
        <f>ITEM_all_first!$E$292</f>
        <v/>
      </c>
      <c r="X34" s="409"/>
      <c r="Y34" s="409"/>
      <c r="Z34" s="409"/>
      <c r="AA34" s="409"/>
      <c r="AB34" s="409"/>
      <c r="AC34" s="6" t="s">
        <v>1477</v>
      </c>
      <c r="AD34" s="39" t="s">
        <v>145</v>
      </c>
      <c r="AE34" s="409" t="str">
        <f>ITEM_all_first!$E$293</f>
        <v/>
      </c>
      <c r="AF34" s="409"/>
      <c r="AG34" s="409"/>
      <c r="AH34" s="409"/>
      <c r="AI34" s="409"/>
      <c r="AJ34" s="409"/>
      <c r="AK34" s="6" t="s">
        <v>1477</v>
      </c>
    </row>
    <row r="35" spans="2:37" ht="12" customHeight="1" x14ac:dyDescent="0.15">
      <c r="B35" s="30"/>
      <c r="C35" s="189" t="s">
        <v>2337</v>
      </c>
      <c r="D35" s="189"/>
      <c r="E35" s="189"/>
      <c r="F35" s="189"/>
      <c r="G35" s="189"/>
      <c r="H35" s="189"/>
      <c r="I35" s="189"/>
      <c r="J35" s="189"/>
      <c r="K35" s="189"/>
      <c r="L35" s="189"/>
      <c r="M35" s="189"/>
      <c r="N35" s="30"/>
      <c r="O35" s="410" t="e">
        <f>ITEM_all_first!$E$294</f>
        <v>#VALUE!</v>
      </c>
      <c r="P35" s="410"/>
      <c r="Q35" s="410"/>
      <c r="R35" s="410"/>
      <c r="S35" s="410"/>
      <c r="T35" s="410"/>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2040</v>
      </c>
      <c r="N36" s="39" t="s">
        <v>145</v>
      </c>
      <c r="O36" s="315" t="s">
        <v>803</v>
      </c>
      <c r="P36" s="315"/>
      <c r="Q36" s="315"/>
      <c r="R36" s="315"/>
      <c r="S36" s="315"/>
      <c r="T36" s="315"/>
      <c r="U36" s="9" t="s">
        <v>804</v>
      </c>
      <c r="V36" s="39" t="s">
        <v>145</v>
      </c>
      <c r="W36" s="315" t="s">
        <v>799</v>
      </c>
      <c r="X36" s="315"/>
      <c r="Y36" s="315"/>
      <c r="Z36" s="315"/>
      <c r="AA36" s="315"/>
      <c r="AB36" s="315"/>
      <c r="AC36" s="9" t="s">
        <v>804</v>
      </c>
      <c r="AD36" s="39" t="s">
        <v>145</v>
      </c>
      <c r="AE36" s="315" t="s">
        <v>800</v>
      </c>
      <c r="AF36" s="315"/>
      <c r="AG36" s="315"/>
      <c r="AH36" s="315"/>
      <c r="AI36" s="315"/>
      <c r="AJ36" s="315"/>
      <c r="AK36" s="9" t="s">
        <v>804</v>
      </c>
    </row>
    <row r="37" spans="2:37" ht="12" customHeight="1" x14ac:dyDescent="0.15">
      <c r="C37" s="163" t="s">
        <v>2051</v>
      </c>
      <c r="D37" s="163"/>
      <c r="E37" s="163"/>
      <c r="F37" s="163"/>
      <c r="G37" s="163"/>
      <c r="H37" s="163"/>
      <c r="I37" s="163"/>
      <c r="J37" s="163"/>
      <c r="K37" s="163"/>
      <c r="L37" s="163"/>
      <c r="M37" s="163"/>
      <c r="N37" s="39" t="s">
        <v>145</v>
      </c>
      <c r="O37" s="409" t="str">
        <f>ITEM_all_first!$E$295</f>
        <v/>
      </c>
      <c r="P37" s="409"/>
      <c r="Q37" s="409"/>
      <c r="R37" s="409"/>
      <c r="S37" s="409"/>
      <c r="T37" s="409"/>
      <c r="U37" s="6" t="s">
        <v>1477</v>
      </c>
      <c r="V37" s="39" t="s">
        <v>145</v>
      </c>
      <c r="W37" s="409" t="str">
        <f>ITEM_all_first!$E$296</f>
        <v/>
      </c>
      <c r="X37" s="409"/>
      <c r="Y37" s="409"/>
      <c r="Z37" s="409"/>
      <c r="AA37" s="409"/>
      <c r="AB37" s="409"/>
      <c r="AC37" s="6" t="s">
        <v>1477</v>
      </c>
      <c r="AD37" s="39" t="s">
        <v>145</v>
      </c>
      <c r="AE37" s="409" t="str">
        <f>ITEM_all_first!$E$297</f>
        <v/>
      </c>
      <c r="AF37" s="409"/>
      <c r="AG37" s="409"/>
      <c r="AH37" s="409"/>
      <c r="AI37" s="409"/>
      <c r="AJ37" s="409"/>
      <c r="AK37" s="6" t="s">
        <v>1477</v>
      </c>
    </row>
    <row r="38" spans="2:37" ht="12" customHeight="1" x14ac:dyDescent="0.15">
      <c r="C38" s="163" t="s">
        <v>2350</v>
      </c>
      <c r="D38" s="163"/>
      <c r="E38" s="210"/>
      <c r="F38" s="163"/>
      <c r="G38" s="208"/>
      <c r="H38" s="208"/>
      <c r="I38" s="208"/>
      <c r="J38" s="208"/>
      <c r="K38" s="208"/>
      <c r="L38" s="208"/>
      <c r="M38" s="163"/>
      <c r="N38" s="39" t="s">
        <v>145</v>
      </c>
      <c r="O38" s="409" t="str">
        <f>TEXT(ITEM_all_first!$E$298,"#0.00")</f>
        <v/>
      </c>
      <c r="P38" s="409"/>
      <c r="Q38" s="409"/>
      <c r="R38" s="409"/>
      <c r="S38" s="409"/>
      <c r="T38" s="409"/>
      <c r="U38" s="6" t="s">
        <v>1477</v>
      </c>
      <c r="V38" s="39" t="s">
        <v>145</v>
      </c>
      <c r="W38" s="409" t="str">
        <f>TEXT(ITEM_all_first!$E$299,"#0.00")</f>
        <v/>
      </c>
      <c r="X38" s="409"/>
      <c r="Y38" s="409"/>
      <c r="Z38" s="409"/>
      <c r="AA38" s="409"/>
      <c r="AB38" s="409"/>
      <c r="AC38" s="6" t="s">
        <v>1477</v>
      </c>
      <c r="AD38" s="39" t="s">
        <v>145</v>
      </c>
      <c r="AE38" s="409" t="str">
        <f>TEXT(ITEM_all_first!$E$300,"#0.00")</f>
        <v/>
      </c>
      <c r="AF38" s="409"/>
      <c r="AG38" s="409"/>
      <c r="AH38" s="409"/>
      <c r="AI38" s="409"/>
      <c r="AJ38" s="409"/>
      <c r="AK38" s="6" t="s">
        <v>1477</v>
      </c>
    </row>
    <row r="39" spans="2:37" ht="12" customHeight="1" x14ac:dyDescent="0.15">
      <c r="C39" s="163" t="s">
        <v>2351</v>
      </c>
      <c r="D39" s="163"/>
      <c r="E39" s="211"/>
      <c r="F39" s="163"/>
      <c r="G39" s="208"/>
      <c r="H39" s="208"/>
      <c r="I39" s="208"/>
      <c r="J39" s="208"/>
      <c r="K39" s="208"/>
      <c r="L39" s="208"/>
      <c r="M39" s="163"/>
      <c r="N39" s="39" t="s">
        <v>145</v>
      </c>
      <c r="O39" s="409" t="str">
        <f>ITEM_all_first!$E$301</f>
        <v/>
      </c>
      <c r="P39" s="409"/>
      <c r="Q39" s="409"/>
      <c r="R39" s="409"/>
      <c r="S39" s="409"/>
      <c r="T39" s="409"/>
      <c r="U39" s="6" t="s">
        <v>1477</v>
      </c>
      <c r="V39" s="39" t="s">
        <v>145</v>
      </c>
      <c r="W39" s="409" t="str">
        <f>ITEM_all_first!$E$302</f>
        <v/>
      </c>
      <c r="X39" s="409"/>
      <c r="Y39" s="409"/>
      <c r="Z39" s="409"/>
      <c r="AA39" s="409"/>
      <c r="AB39" s="409"/>
      <c r="AC39" s="6" t="s">
        <v>1477</v>
      </c>
      <c r="AD39" s="39" t="s">
        <v>145</v>
      </c>
      <c r="AE39" s="409" t="str">
        <f>ITEM_all_first!$E$303</f>
        <v/>
      </c>
      <c r="AF39" s="409"/>
      <c r="AG39" s="409"/>
      <c r="AH39" s="409"/>
      <c r="AI39" s="409"/>
      <c r="AJ39" s="409"/>
      <c r="AK39" s="6" t="s">
        <v>1477</v>
      </c>
    </row>
    <row r="40" spans="2:37" ht="12" customHeight="1" x14ac:dyDescent="0.15">
      <c r="C40" s="163" t="s">
        <v>2052</v>
      </c>
      <c r="D40" s="163"/>
      <c r="E40" s="163"/>
      <c r="F40" s="163"/>
      <c r="G40" s="208"/>
      <c r="H40" s="208"/>
      <c r="I40" s="208"/>
      <c r="J40" s="208"/>
      <c r="K40" s="208"/>
      <c r="L40" s="208"/>
      <c r="M40" s="163"/>
      <c r="V40" s="39"/>
      <c r="W40" s="130"/>
      <c r="X40" s="130"/>
      <c r="Y40" s="130"/>
      <c r="Z40" s="130"/>
      <c r="AA40" s="130"/>
      <c r="AB40" s="130"/>
      <c r="AD40" s="39"/>
      <c r="AE40" s="130"/>
      <c r="AF40" s="130"/>
      <c r="AG40" s="130"/>
      <c r="AH40" s="130"/>
      <c r="AI40" s="130"/>
      <c r="AJ40" s="130"/>
    </row>
    <row r="41" spans="2:37" ht="12" customHeight="1" x14ac:dyDescent="0.15">
      <c r="C41" s="163"/>
      <c r="D41" s="163"/>
      <c r="E41" s="208"/>
      <c r="F41" s="163"/>
      <c r="G41" s="208"/>
      <c r="H41" s="208"/>
      <c r="I41" s="208"/>
      <c r="J41" s="208"/>
      <c r="K41" s="208"/>
      <c r="L41" s="208"/>
      <c r="M41" s="163"/>
      <c r="N41" s="39" t="s">
        <v>145</v>
      </c>
      <c r="O41" s="409" t="str">
        <f>ITEM_all_first!$E$304</f>
        <v/>
      </c>
      <c r="P41" s="409"/>
      <c r="Q41" s="409"/>
      <c r="R41" s="409"/>
      <c r="S41" s="409"/>
      <c r="T41" s="409"/>
      <c r="U41" s="6" t="s">
        <v>1477</v>
      </c>
      <c r="V41" s="39" t="s">
        <v>145</v>
      </c>
      <c r="W41" s="409" t="str">
        <f>ITEM_all_first!$E$305</f>
        <v/>
      </c>
      <c r="X41" s="409"/>
      <c r="Y41" s="409"/>
      <c r="Z41" s="409"/>
      <c r="AA41" s="409"/>
      <c r="AB41" s="409"/>
      <c r="AC41" s="6" t="s">
        <v>1477</v>
      </c>
      <c r="AD41" s="39" t="s">
        <v>145</v>
      </c>
      <c r="AE41" s="409" t="str">
        <f>ITEM_all_first!$E$306</f>
        <v/>
      </c>
      <c r="AF41" s="409"/>
      <c r="AG41" s="409"/>
      <c r="AH41" s="409"/>
      <c r="AI41" s="409"/>
      <c r="AJ41" s="409"/>
      <c r="AK41" s="6" t="s">
        <v>1477</v>
      </c>
    </row>
    <row r="42" spans="2:37" ht="12" customHeight="1" x14ac:dyDescent="0.15">
      <c r="C42" s="163" t="s">
        <v>2339</v>
      </c>
      <c r="D42" s="163"/>
      <c r="E42" s="208"/>
      <c r="F42" s="163"/>
      <c r="G42" s="208"/>
      <c r="H42" s="208"/>
      <c r="I42" s="208"/>
      <c r="J42" s="208"/>
      <c r="K42" s="208"/>
      <c r="L42" s="208"/>
      <c r="M42" s="163"/>
      <c r="N42" s="39" t="s">
        <v>145</v>
      </c>
      <c r="O42" s="409" t="str">
        <f>ITEM_all_first!$E$307</f>
        <v/>
      </c>
      <c r="P42" s="409"/>
      <c r="Q42" s="409"/>
      <c r="R42" s="409"/>
      <c r="S42" s="409"/>
      <c r="T42" s="409"/>
      <c r="U42" s="6" t="s">
        <v>1477</v>
      </c>
      <c r="V42" s="39" t="s">
        <v>145</v>
      </c>
      <c r="W42" s="409" t="str">
        <f>ITEM_all_first!$E$308</f>
        <v/>
      </c>
      <c r="X42" s="409"/>
      <c r="Y42" s="409"/>
      <c r="Z42" s="409"/>
      <c r="AA42" s="409"/>
      <c r="AB42" s="409"/>
      <c r="AC42" s="6" t="s">
        <v>1477</v>
      </c>
      <c r="AD42" s="39" t="s">
        <v>145</v>
      </c>
      <c r="AE42" s="409" t="str">
        <f>ITEM_all_first!$E$309</f>
        <v/>
      </c>
      <c r="AF42" s="409"/>
      <c r="AG42" s="409"/>
      <c r="AH42" s="409"/>
      <c r="AI42" s="409"/>
      <c r="AJ42" s="409"/>
      <c r="AK42" s="6" t="s">
        <v>1477</v>
      </c>
    </row>
    <row r="43" spans="2:37" ht="12" customHeight="1" x14ac:dyDescent="0.15">
      <c r="C43" s="163" t="s">
        <v>2340</v>
      </c>
      <c r="D43" s="163"/>
      <c r="E43" s="163"/>
      <c r="F43" s="163"/>
      <c r="G43" s="163"/>
      <c r="H43" s="163"/>
      <c r="I43" s="163"/>
      <c r="J43" s="163"/>
      <c r="K43" s="163"/>
      <c r="L43" s="163"/>
      <c r="M43" s="163"/>
      <c r="N43" s="39" t="s">
        <v>145</v>
      </c>
      <c r="O43" s="409" t="str">
        <f>ITEM_all_first!$E$310</f>
        <v/>
      </c>
      <c r="P43" s="409"/>
      <c r="Q43" s="409"/>
      <c r="R43" s="409"/>
      <c r="S43" s="409"/>
      <c r="T43" s="409"/>
      <c r="U43" s="6" t="s">
        <v>1477</v>
      </c>
      <c r="V43" s="39" t="s">
        <v>145</v>
      </c>
      <c r="W43" s="409" t="str">
        <f>ITEM_all_first!$E$311</f>
        <v/>
      </c>
      <c r="X43" s="409"/>
      <c r="Y43" s="409"/>
      <c r="Z43" s="409"/>
      <c r="AA43" s="409"/>
      <c r="AB43" s="409"/>
      <c r="AC43" s="6" t="s">
        <v>1477</v>
      </c>
      <c r="AD43" s="39" t="s">
        <v>145</v>
      </c>
      <c r="AE43" s="409" t="str">
        <f>ITEM_all_first!$E$312</f>
        <v/>
      </c>
      <c r="AF43" s="409"/>
      <c r="AG43" s="409"/>
      <c r="AH43" s="409"/>
      <c r="AI43" s="409"/>
      <c r="AJ43" s="409"/>
      <c r="AK43" s="6" t="s">
        <v>1477</v>
      </c>
    </row>
    <row r="44" spans="2:37" ht="12" customHeight="1" x14ac:dyDescent="0.15">
      <c r="C44" s="163" t="s">
        <v>2341</v>
      </c>
      <c r="D44" s="163"/>
      <c r="E44" s="163"/>
      <c r="F44" s="163"/>
      <c r="G44" s="163"/>
      <c r="H44" s="163"/>
      <c r="I44" s="163"/>
      <c r="J44" s="163"/>
      <c r="K44" s="163"/>
      <c r="L44" s="163"/>
      <c r="M44" s="163"/>
      <c r="N44" s="39" t="s">
        <v>145</v>
      </c>
      <c r="O44" s="409" t="str">
        <f>ITEM_all_first!$E$313</f>
        <v/>
      </c>
      <c r="P44" s="409"/>
      <c r="Q44" s="409"/>
      <c r="R44" s="409"/>
      <c r="S44" s="409"/>
      <c r="T44" s="409"/>
      <c r="U44" s="6" t="s">
        <v>1477</v>
      </c>
      <c r="V44" s="39" t="s">
        <v>145</v>
      </c>
      <c r="W44" s="409" t="str">
        <f>ITEM_all_first!$E$314</f>
        <v/>
      </c>
      <c r="X44" s="409"/>
      <c r="Y44" s="409"/>
      <c r="Z44" s="409"/>
      <c r="AA44" s="409"/>
      <c r="AB44" s="409"/>
      <c r="AC44" s="6" t="s">
        <v>1477</v>
      </c>
      <c r="AD44" s="39" t="s">
        <v>145</v>
      </c>
      <c r="AE44" s="409" t="str">
        <f>ITEM_all_first!$E$315</f>
        <v/>
      </c>
      <c r="AF44" s="409"/>
      <c r="AG44" s="409"/>
      <c r="AH44" s="409"/>
      <c r="AI44" s="409"/>
      <c r="AJ44" s="409"/>
      <c r="AK44" s="6" t="s">
        <v>1477</v>
      </c>
    </row>
    <row r="45" spans="2:37" ht="12" customHeight="1" x14ac:dyDescent="0.15">
      <c r="C45" s="163" t="s">
        <v>2342</v>
      </c>
      <c r="D45" s="163"/>
      <c r="E45" s="163"/>
      <c r="F45" s="163"/>
      <c r="G45" s="163"/>
      <c r="H45" s="163"/>
      <c r="I45" s="163"/>
      <c r="J45" s="163"/>
      <c r="K45" s="163"/>
      <c r="L45" s="163"/>
      <c r="M45" s="163"/>
      <c r="N45" s="39" t="s">
        <v>145</v>
      </c>
      <c r="O45" s="409" t="str">
        <f>ITEM_all_first!$E$316</f>
        <v/>
      </c>
      <c r="P45" s="409"/>
      <c r="Q45" s="409"/>
      <c r="R45" s="409"/>
      <c r="S45" s="409"/>
      <c r="T45" s="409"/>
      <c r="U45" s="6" t="s">
        <v>1477</v>
      </c>
      <c r="V45" s="39" t="s">
        <v>145</v>
      </c>
      <c r="W45" s="409" t="str">
        <f>ITEM_all_first!$E$317</f>
        <v/>
      </c>
      <c r="X45" s="409"/>
      <c r="Y45" s="409"/>
      <c r="Z45" s="409"/>
      <c r="AA45" s="409"/>
      <c r="AB45" s="409"/>
      <c r="AC45" s="6" t="s">
        <v>1477</v>
      </c>
      <c r="AD45" s="39" t="s">
        <v>145</v>
      </c>
      <c r="AE45" s="409" t="str">
        <f>ITEM_all_first!$E$318</f>
        <v/>
      </c>
      <c r="AF45" s="409"/>
      <c r="AG45" s="409"/>
      <c r="AH45" s="409"/>
      <c r="AI45" s="409"/>
      <c r="AJ45" s="409"/>
      <c r="AK45" s="6" t="s">
        <v>1477</v>
      </c>
    </row>
    <row r="46" spans="2:37" ht="12" customHeight="1" x14ac:dyDescent="0.15">
      <c r="C46" s="163" t="s">
        <v>2343</v>
      </c>
      <c r="D46" s="163"/>
      <c r="E46" s="163"/>
      <c r="F46" s="163"/>
      <c r="G46" s="163"/>
      <c r="H46" s="163"/>
      <c r="I46" s="163"/>
      <c r="J46" s="163"/>
      <c r="K46" s="163"/>
      <c r="L46" s="163"/>
      <c r="M46" s="163"/>
      <c r="N46" s="39" t="s">
        <v>145</v>
      </c>
      <c r="O46" s="409" t="str">
        <f>ITEM_all_first!$E$319</f>
        <v/>
      </c>
      <c r="P46" s="409"/>
      <c r="Q46" s="409"/>
      <c r="R46" s="409"/>
      <c r="S46" s="409"/>
      <c r="T46" s="409"/>
      <c r="U46" s="6" t="s">
        <v>1477</v>
      </c>
      <c r="V46" s="39" t="s">
        <v>145</v>
      </c>
      <c r="W46" s="409" t="str">
        <f>ITEM_all_first!$E$320</f>
        <v/>
      </c>
      <c r="X46" s="409"/>
      <c r="Y46" s="409"/>
      <c r="Z46" s="409"/>
      <c r="AA46" s="409"/>
      <c r="AB46" s="409"/>
      <c r="AC46" s="6" t="s">
        <v>1477</v>
      </c>
      <c r="AD46" s="39" t="s">
        <v>145</v>
      </c>
      <c r="AE46" s="409" t="str">
        <f>ITEM_all_first!$E$321</f>
        <v/>
      </c>
      <c r="AF46" s="409"/>
      <c r="AG46" s="409"/>
      <c r="AH46" s="409"/>
      <c r="AI46" s="409"/>
      <c r="AJ46" s="409"/>
      <c r="AK46" s="6" t="s">
        <v>1477</v>
      </c>
    </row>
    <row r="47" spans="2:37" ht="12" customHeight="1" x14ac:dyDescent="0.15">
      <c r="C47" s="163" t="s">
        <v>2344</v>
      </c>
      <c r="D47" s="163"/>
      <c r="E47" s="163"/>
      <c r="F47" s="163"/>
      <c r="G47" s="163"/>
      <c r="H47" s="163"/>
      <c r="I47" s="163"/>
      <c r="J47" s="163"/>
      <c r="K47" s="163"/>
      <c r="L47" s="163"/>
      <c r="M47" s="163"/>
      <c r="N47" s="39" t="s">
        <v>145</v>
      </c>
      <c r="O47" s="409" t="str">
        <f>ITEM_all_first!$E$322</f>
        <v/>
      </c>
      <c r="P47" s="409"/>
      <c r="Q47" s="409"/>
      <c r="R47" s="409"/>
      <c r="S47" s="409"/>
      <c r="T47" s="409"/>
      <c r="U47" s="6" t="s">
        <v>1477</v>
      </c>
      <c r="V47" s="39" t="s">
        <v>145</v>
      </c>
      <c r="W47" s="409" t="str">
        <f>ITEM_all_first!$E$323</f>
        <v/>
      </c>
      <c r="X47" s="409"/>
      <c r="Y47" s="409"/>
      <c r="Z47" s="409"/>
      <c r="AA47" s="409"/>
      <c r="AB47" s="409"/>
      <c r="AC47" s="6" t="s">
        <v>1477</v>
      </c>
      <c r="AD47" s="39" t="s">
        <v>145</v>
      </c>
      <c r="AE47" s="409" t="str">
        <f>ITEM_all_first!$E$324</f>
        <v/>
      </c>
      <c r="AF47" s="409"/>
      <c r="AG47" s="409"/>
      <c r="AH47" s="409"/>
      <c r="AI47" s="409"/>
      <c r="AJ47" s="409"/>
      <c r="AK47" s="6" t="s">
        <v>1477</v>
      </c>
    </row>
    <row r="48" spans="2:37" ht="12" customHeight="1" x14ac:dyDescent="0.15">
      <c r="C48" s="163" t="s">
        <v>2345</v>
      </c>
      <c r="D48" s="163"/>
      <c r="E48" s="163"/>
      <c r="F48" s="163"/>
      <c r="G48" s="163"/>
      <c r="H48" s="163"/>
      <c r="I48" s="163"/>
      <c r="J48" s="163"/>
      <c r="K48" s="163"/>
      <c r="L48" s="163"/>
      <c r="M48" s="163"/>
      <c r="N48" s="39" t="s">
        <v>145</v>
      </c>
      <c r="O48" s="409" t="str">
        <f>ITEM_all_first!$E$325</f>
        <v/>
      </c>
      <c r="P48" s="409"/>
      <c r="Q48" s="409"/>
      <c r="R48" s="409"/>
      <c r="S48" s="409"/>
      <c r="T48" s="409"/>
      <c r="U48" s="6" t="s">
        <v>1477</v>
      </c>
      <c r="V48" s="39" t="s">
        <v>145</v>
      </c>
      <c r="W48" s="409" t="str">
        <f>ITEM_all_first!$E$326</f>
        <v/>
      </c>
      <c r="X48" s="409"/>
      <c r="Y48" s="409"/>
      <c r="Z48" s="409"/>
      <c r="AA48" s="409"/>
      <c r="AB48" s="409"/>
      <c r="AC48" s="6" t="s">
        <v>1477</v>
      </c>
      <c r="AD48" s="39" t="s">
        <v>145</v>
      </c>
      <c r="AE48" s="409" t="str">
        <f>ITEM_all_first!$E$327</f>
        <v/>
      </c>
      <c r="AF48" s="409"/>
      <c r="AG48" s="409"/>
      <c r="AH48" s="409"/>
      <c r="AI48" s="409"/>
      <c r="AJ48" s="409"/>
      <c r="AK48" s="6" t="s">
        <v>1477</v>
      </c>
    </row>
    <row r="49" spans="2:37" ht="12" customHeight="1" x14ac:dyDescent="0.15">
      <c r="C49" s="163" t="s">
        <v>2346</v>
      </c>
      <c r="D49" s="163"/>
      <c r="E49" s="163"/>
      <c r="F49" s="163"/>
      <c r="G49" s="163"/>
      <c r="H49" s="163"/>
      <c r="I49" s="163"/>
      <c r="J49" s="163"/>
      <c r="K49" s="163"/>
      <c r="L49" s="163"/>
      <c r="M49" s="163"/>
      <c r="N49" s="39" t="s">
        <v>145</v>
      </c>
      <c r="O49" s="409" t="str">
        <f>ITEM_all_first!$E$328</f>
        <v/>
      </c>
      <c r="P49" s="409"/>
      <c r="Q49" s="409"/>
      <c r="R49" s="409"/>
      <c r="S49" s="409"/>
      <c r="T49" s="409"/>
      <c r="U49" s="6" t="s">
        <v>1477</v>
      </c>
      <c r="V49" s="39" t="s">
        <v>145</v>
      </c>
      <c r="W49" s="409" t="str">
        <f>ITEM_all_first!$E$329</f>
        <v/>
      </c>
      <c r="X49" s="409"/>
      <c r="Y49" s="409"/>
      <c r="Z49" s="409"/>
      <c r="AA49" s="409"/>
      <c r="AB49" s="409"/>
      <c r="AC49" s="6" t="s">
        <v>1477</v>
      </c>
      <c r="AD49" s="39" t="s">
        <v>145</v>
      </c>
      <c r="AE49" s="409" t="str">
        <f>ITEM_all_first!$E$330</f>
        <v/>
      </c>
      <c r="AF49" s="409"/>
      <c r="AG49" s="409"/>
      <c r="AH49" s="409"/>
      <c r="AI49" s="409"/>
      <c r="AJ49" s="409"/>
      <c r="AK49" s="6" t="s">
        <v>1477</v>
      </c>
    </row>
    <row r="50" spans="2:37" ht="12" customHeight="1" x14ac:dyDescent="0.15">
      <c r="C50" s="163" t="s">
        <v>2347</v>
      </c>
      <c r="D50" s="163"/>
      <c r="E50" s="163"/>
      <c r="F50" s="163"/>
      <c r="G50" s="163"/>
      <c r="H50" s="163"/>
      <c r="I50" s="163"/>
      <c r="J50" s="163"/>
      <c r="K50" s="163"/>
      <c r="L50" s="163"/>
      <c r="M50" s="163"/>
      <c r="N50" s="39" t="s">
        <v>145</v>
      </c>
      <c r="O50" s="409" t="str">
        <f>TEXT(ITEM_all_first!$E$331,"#0.00")</f>
        <v/>
      </c>
      <c r="P50" s="409"/>
      <c r="Q50" s="409"/>
      <c r="R50" s="409"/>
      <c r="S50" s="409"/>
      <c r="T50" s="409"/>
      <c r="U50" s="6" t="s">
        <v>1477</v>
      </c>
      <c r="V50" s="39" t="s">
        <v>145</v>
      </c>
      <c r="W50" s="409" t="str">
        <f>TEXT(ITEM_all_first!$E$332,"#0.00")</f>
        <v/>
      </c>
      <c r="X50" s="409"/>
      <c r="Y50" s="409"/>
      <c r="Z50" s="409"/>
      <c r="AA50" s="409"/>
      <c r="AB50" s="409"/>
      <c r="AC50" s="6" t="s">
        <v>1477</v>
      </c>
      <c r="AD50" s="39" t="s">
        <v>145</v>
      </c>
      <c r="AE50" s="409" t="str">
        <f>TEXT(ITEM_all_first!$E$333,"#0.00")</f>
        <v/>
      </c>
      <c r="AF50" s="409"/>
      <c r="AG50" s="409"/>
      <c r="AH50" s="409"/>
      <c r="AI50" s="409"/>
      <c r="AJ50" s="409"/>
      <c r="AK50" s="6" t="s">
        <v>1477</v>
      </c>
    </row>
    <row r="51" spans="2:37" ht="12" customHeight="1" x14ac:dyDescent="0.15">
      <c r="C51" s="163" t="s">
        <v>2348</v>
      </c>
      <c r="D51" s="163"/>
      <c r="E51" s="163"/>
      <c r="F51" s="163"/>
      <c r="G51" s="163"/>
      <c r="H51" s="163"/>
      <c r="I51" s="163"/>
      <c r="J51" s="163"/>
      <c r="K51" s="163"/>
      <c r="L51" s="163"/>
      <c r="M51" s="163"/>
      <c r="N51" s="39" t="s">
        <v>145</v>
      </c>
      <c r="O51" s="409" t="str">
        <f>TEXT(ITEM_all_first!$E$334,"#0.00")</f>
        <v/>
      </c>
      <c r="P51" s="409"/>
      <c r="Q51" s="409"/>
      <c r="R51" s="409"/>
      <c r="S51" s="409"/>
      <c r="T51" s="409"/>
      <c r="U51" s="6" t="s">
        <v>1477</v>
      </c>
      <c r="V51" s="39" t="s">
        <v>145</v>
      </c>
      <c r="W51" s="409" t="str">
        <f>TEXT(ITEM_all_first!$E$335,"#0.00")</f>
        <v/>
      </c>
      <c r="X51" s="409"/>
      <c r="Y51" s="409"/>
      <c r="Z51" s="409"/>
      <c r="AA51" s="409"/>
      <c r="AB51" s="409"/>
      <c r="AC51" s="6" t="s">
        <v>1477</v>
      </c>
      <c r="AD51" s="39" t="s">
        <v>145</v>
      </c>
      <c r="AE51" s="409" t="str">
        <f>TEXT(ITEM_all_first!$E$336,"#0.00")</f>
        <v/>
      </c>
      <c r="AF51" s="409"/>
      <c r="AG51" s="409"/>
      <c r="AH51" s="409"/>
      <c r="AI51" s="409"/>
      <c r="AJ51" s="409"/>
      <c r="AK51" s="6" t="s">
        <v>1477</v>
      </c>
    </row>
    <row r="52" spans="2:37" ht="12" customHeight="1" x14ac:dyDescent="0.15">
      <c r="C52" s="163" t="s">
        <v>2349</v>
      </c>
      <c r="D52" s="163"/>
      <c r="E52" s="163"/>
      <c r="F52" s="163"/>
      <c r="G52" s="163"/>
      <c r="H52" s="163"/>
      <c r="I52" s="163"/>
      <c r="J52" s="163"/>
      <c r="K52" s="163"/>
      <c r="L52" s="163"/>
      <c r="M52" s="163"/>
      <c r="O52" s="409" t="e">
        <f>ITEM_all_first!$E$337</f>
        <v>#VALUE!</v>
      </c>
      <c r="P52" s="409"/>
      <c r="Q52" s="409"/>
      <c r="R52" s="409"/>
      <c r="S52" s="409"/>
      <c r="T52" s="409"/>
      <c r="U52" s="6" t="s">
        <v>1483</v>
      </c>
    </row>
    <row r="53" spans="2:37" ht="12" customHeight="1" x14ac:dyDescent="0.15">
      <c r="B53" s="30"/>
      <c r="C53" s="30" t="s">
        <v>2369</v>
      </c>
      <c r="D53" s="30"/>
      <c r="E53" s="30"/>
      <c r="F53" s="30"/>
      <c r="G53" s="30"/>
      <c r="H53" s="30"/>
      <c r="I53" s="30"/>
      <c r="J53" s="30"/>
      <c r="K53" s="30"/>
      <c r="L53" s="30"/>
      <c r="M53" s="30"/>
      <c r="N53" s="30"/>
      <c r="O53" s="410" t="e">
        <f>ITEM_all_first!$E$338</f>
        <v>#VALUE!</v>
      </c>
      <c r="P53" s="410"/>
      <c r="Q53" s="410"/>
      <c r="R53" s="410"/>
      <c r="S53" s="410"/>
      <c r="T53" s="410"/>
      <c r="U53" s="59" t="s">
        <v>1491</v>
      </c>
      <c r="V53" s="30"/>
      <c r="W53" s="30"/>
      <c r="X53" s="30"/>
      <c r="Y53" s="30"/>
      <c r="Z53" s="30"/>
      <c r="AA53" s="30"/>
      <c r="AB53" s="30"/>
      <c r="AC53" s="30"/>
      <c r="AD53" s="30"/>
      <c r="AE53" s="30"/>
      <c r="AF53" s="30"/>
      <c r="AG53" s="30"/>
      <c r="AH53" s="30"/>
      <c r="AI53" s="30"/>
      <c r="AJ53" s="30"/>
      <c r="AK53" s="30"/>
    </row>
    <row r="54" spans="2:37" ht="12" customHeight="1" x14ac:dyDescent="0.15">
      <c r="B54" s="6" t="s">
        <v>2041</v>
      </c>
    </row>
    <row r="55" spans="2:37" ht="12" customHeight="1" x14ac:dyDescent="0.15">
      <c r="C55" s="6" t="s">
        <v>2053</v>
      </c>
      <c r="O55" s="405" t="str">
        <f>ITEM_all_first!$E$339</f>
        <v/>
      </c>
      <c r="P55" s="405"/>
      <c r="Q55" s="405"/>
      <c r="R55" s="405"/>
    </row>
    <row r="56" spans="2:37" ht="12" customHeight="1" x14ac:dyDescent="0.15">
      <c r="B56" s="30"/>
      <c r="C56" s="30" t="s">
        <v>2054</v>
      </c>
      <c r="D56" s="30"/>
      <c r="E56" s="30"/>
      <c r="F56" s="30"/>
      <c r="G56" s="30"/>
      <c r="H56" s="30"/>
      <c r="I56" s="30"/>
      <c r="J56" s="30"/>
      <c r="K56" s="30"/>
      <c r="L56" s="30"/>
      <c r="M56" s="30"/>
      <c r="N56" s="30"/>
      <c r="O56" s="407" t="str">
        <f>ITEM_all_first!$E$340</f>
        <v/>
      </c>
      <c r="P56" s="407"/>
      <c r="Q56" s="407"/>
      <c r="R56" s="407"/>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2042</v>
      </c>
      <c r="N57" s="39" t="s">
        <v>145</v>
      </c>
      <c r="O57" s="315" t="s">
        <v>809</v>
      </c>
      <c r="P57" s="315"/>
      <c r="Q57" s="315"/>
      <c r="R57" s="315"/>
      <c r="S57" s="315"/>
      <c r="T57" s="315"/>
      <c r="U57" s="9" t="s">
        <v>804</v>
      </c>
      <c r="V57" s="39" t="s">
        <v>145</v>
      </c>
      <c r="W57" s="315" t="s">
        <v>810</v>
      </c>
      <c r="X57" s="315"/>
      <c r="Y57" s="315"/>
      <c r="Z57" s="315"/>
      <c r="AA57" s="315"/>
      <c r="AB57" s="315"/>
      <c r="AC57" s="9" t="s">
        <v>804</v>
      </c>
    </row>
    <row r="58" spans="2:37" ht="12" customHeight="1" x14ac:dyDescent="0.15">
      <c r="C58" s="6" t="s">
        <v>2055</v>
      </c>
      <c r="N58" s="39" t="s">
        <v>145</v>
      </c>
      <c r="O58" s="408" t="str">
        <f>ITEM_all_first!$E$341</f>
        <v/>
      </c>
      <c r="P58" s="408"/>
      <c r="Q58" s="408"/>
      <c r="R58" s="408"/>
      <c r="S58" s="408"/>
      <c r="T58" s="90" t="s">
        <v>1484</v>
      </c>
      <c r="U58" s="9" t="s">
        <v>804</v>
      </c>
      <c r="V58" s="39" t="s">
        <v>145</v>
      </c>
      <c r="W58" s="408" t="str">
        <f>ITEM_all_first!$E$342</f>
        <v/>
      </c>
      <c r="X58" s="408"/>
      <c r="Y58" s="408"/>
      <c r="Z58" s="408"/>
      <c r="AA58" s="408"/>
      <c r="AB58" s="90" t="s">
        <v>1485</v>
      </c>
      <c r="AC58" s="9" t="s">
        <v>804</v>
      </c>
    </row>
    <row r="59" spans="2:37" ht="12" customHeight="1" x14ac:dyDescent="0.15">
      <c r="C59" s="6" t="s">
        <v>2056</v>
      </c>
      <c r="M59" s="33" t="s">
        <v>811</v>
      </c>
      <c r="N59" s="39" t="s">
        <v>145</v>
      </c>
      <c r="O59" s="405" t="str">
        <f>ITEM_all_first!$E$343</f>
        <v/>
      </c>
      <c r="P59" s="405"/>
      <c r="Q59" s="405"/>
      <c r="R59" s="405"/>
      <c r="S59" s="405"/>
      <c r="T59" s="9" t="s">
        <v>812</v>
      </c>
      <c r="U59" s="9" t="s">
        <v>813</v>
      </c>
      <c r="V59" s="39" t="s">
        <v>145</v>
      </c>
      <c r="W59" s="405" t="str">
        <f>ITEM_all_first!$E$344</f>
        <v/>
      </c>
      <c r="X59" s="405"/>
      <c r="Y59" s="405"/>
      <c r="Z59" s="405"/>
      <c r="AA59" s="405"/>
      <c r="AB59" s="9" t="s">
        <v>812</v>
      </c>
      <c r="AC59" s="9" t="s">
        <v>813</v>
      </c>
    </row>
    <row r="60" spans="2:37" ht="12" customHeight="1" x14ac:dyDescent="0.15">
      <c r="M60" s="33" t="s">
        <v>814</v>
      </c>
      <c r="N60" s="39" t="s">
        <v>145</v>
      </c>
      <c r="O60" s="405" t="str">
        <f>ITEM_all_first!$E$345</f>
        <v/>
      </c>
      <c r="P60" s="405"/>
      <c r="Q60" s="405"/>
      <c r="R60" s="405"/>
      <c r="S60" s="405"/>
      <c r="T60" s="9" t="s">
        <v>812</v>
      </c>
      <c r="U60" s="9" t="s">
        <v>813</v>
      </c>
      <c r="V60" s="39" t="s">
        <v>145</v>
      </c>
      <c r="W60" s="405" t="str">
        <f>ITEM_all_first!$E$346</f>
        <v/>
      </c>
      <c r="X60" s="405"/>
      <c r="Y60" s="405"/>
      <c r="Z60" s="405"/>
      <c r="AA60" s="405"/>
      <c r="AB60" s="9" t="s">
        <v>812</v>
      </c>
      <c r="AC60" s="9" t="s">
        <v>813</v>
      </c>
    </row>
    <row r="61" spans="2:37" ht="12" customHeight="1" x14ac:dyDescent="0.15">
      <c r="C61" s="6" t="s">
        <v>2057</v>
      </c>
      <c r="L61" s="406" t="str">
        <f>ITEM_all_first!$E$347</f>
        <v/>
      </c>
      <c r="M61" s="406"/>
      <c r="N61" s="406"/>
      <c r="O61" s="406"/>
      <c r="P61" s="406"/>
      <c r="Q61" s="406"/>
      <c r="R61" s="406"/>
      <c r="S61" s="406"/>
      <c r="T61" s="72" t="s">
        <v>815</v>
      </c>
      <c r="U61" s="294" t="s">
        <v>816</v>
      </c>
      <c r="V61" s="294"/>
      <c r="W61" s="406" t="str">
        <f>ITEM_all_first!$E$348</f>
        <v/>
      </c>
      <c r="X61" s="406"/>
      <c r="Y61" s="406"/>
      <c r="Z61" s="406"/>
      <c r="AA61" s="406"/>
      <c r="AB61" s="406"/>
      <c r="AC61" s="406"/>
      <c r="AD61" s="406"/>
      <c r="AE61" s="9" t="s">
        <v>815</v>
      </c>
    </row>
    <row r="62" spans="2:37" ht="12" customHeight="1" x14ac:dyDescent="0.15">
      <c r="C62" s="6" t="s">
        <v>2058</v>
      </c>
      <c r="W62" s="9" t="str">
        <f>ITEM_all_first!$E$349</f>
        <v>□</v>
      </c>
      <c r="X62" s="9" t="s">
        <v>818</v>
      </c>
      <c r="Z62" s="9" t="str">
        <f>ITEM_all_first!$E$350</f>
        <v>□</v>
      </c>
      <c r="AA62" s="9" t="s">
        <v>819</v>
      </c>
    </row>
    <row r="63" spans="2:37" ht="12" customHeight="1" x14ac:dyDescent="0.15">
      <c r="B63" s="30"/>
      <c r="C63" s="30" t="s">
        <v>2059</v>
      </c>
      <c r="D63" s="30"/>
      <c r="E63" s="30"/>
      <c r="F63" s="42"/>
      <c r="G63" s="30"/>
      <c r="H63" s="30"/>
      <c r="I63" s="30"/>
      <c r="J63" s="30"/>
      <c r="K63" s="30"/>
      <c r="L63" s="30"/>
      <c r="M63" s="30"/>
      <c r="N63" s="30"/>
      <c r="O63" s="30"/>
      <c r="P63" s="32" t="str">
        <f>ITEM_all_first!$E$351</f>
        <v>□</v>
      </c>
      <c r="Q63" s="42" t="s">
        <v>821</v>
      </c>
      <c r="R63" s="30"/>
      <c r="S63" s="30"/>
      <c r="T63" s="30"/>
      <c r="U63" s="30"/>
      <c r="V63" s="30"/>
      <c r="W63" s="32" t="str">
        <f>ITEM_all_first!$E$352</f>
        <v>□</v>
      </c>
      <c r="X63" s="42" t="s">
        <v>822</v>
      </c>
      <c r="Y63" s="30"/>
      <c r="Z63" s="30"/>
      <c r="AA63" s="30"/>
      <c r="AB63" s="30"/>
      <c r="AC63" s="30"/>
      <c r="AD63" s="32" t="str">
        <f>ITEM_all_first!$E$353</f>
        <v>□</v>
      </c>
      <c r="AE63" s="42" t="s">
        <v>823</v>
      </c>
      <c r="AF63" s="30"/>
      <c r="AG63" s="30"/>
      <c r="AH63" s="30"/>
      <c r="AI63" s="30"/>
      <c r="AJ63" s="30"/>
      <c r="AK63" s="30"/>
    </row>
    <row r="64" spans="2:37" ht="12" customHeight="1" x14ac:dyDescent="0.15">
      <c r="B64" s="6" t="s">
        <v>2043</v>
      </c>
      <c r="L64" s="295" t="str">
        <f>ITEM_all_first!$E$354</f>
        <v/>
      </c>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row>
    <row r="65" spans="2:37" ht="12" customHeight="1" x14ac:dyDescent="0.15">
      <c r="L65" s="295" t="str">
        <f>ITEM_all_first!$E$355</f>
        <v/>
      </c>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row>
    <row r="66" spans="2:37" ht="12" customHeight="1" x14ac:dyDescent="0.15">
      <c r="B66" s="30"/>
      <c r="C66" s="30"/>
      <c r="D66" s="30"/>
      <c r="E66" s="30"/>
      <c r="F66" s="30"/>
      <c r="G66" s="30"/>
      <c r="H66" s="30"/>
      <c r="I66" s="30"/>
      <c r="J66" s="30"/>
      <c r="K66" s="30"/>
      <c r="L66" s="301" t="str">
        <f>ITEM_all_first!$E$356</f>
        <v/>
      </c>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row>
    <row r="67" spans="2:37" ht="12" customHeight="1" x14ac:dyDescent="0.15">
      <c r="B67" s="27" t="s">
        <v>2044</v>
      </c>
      <c r="C67" s="27"/>
      <c r="D67" s="27"/>
      <c r="E67" s="27"/>
      <c r="F67" s="27"/>
      <c r="G67" s="27"/>
      <c r="H67" s="27"/>
      <c r="I67" s="27"/>
      <c r="J67" s="27"/>
      <c r="K67" s="27"/>
      <c r="L67" s="282" t="s">
        <v>1717</v>
      </c>
      <c r="M67" s="282"/>
      <c r="N67" s="282" t="str">
        <f>ITEM_all_first!$E$357</f>
        <v/>
      </c>
      <c r="O67" s="282"/>
      <c r="P67" s="22" t="s">
        <v>6</v>
      </c>
      <c r="Q67" s="282" t="str">
        <f>ITEM_all_first!$E$358</f>
        <v/>
      </c>
      <c r="R67" s="282"/>
      <c r="S67" s="22" t="s">
        <v>7</v>
      </c>
      <c r="T67" s="282" t="str">
        <f>ITEM_all_first!$E$359</f>
        <v/>
      </c>
      <c r="U67" s="282"/>
      <c r="V67" s="22" t="s">
        <v>826</v>
      </c>
      <c r="W67" s="27"/>
      <c r="X67" s="27"/>
      <c r="Y67" s="27"/>
      <c r="Z67" s="27"/>
      <c r="AA67" s="27"/>
      <c r="AB67" s="27"/>
      <c r="AC67" s="27"/>
      <c r="AD67" s="27"/>
      <c r="AE67" s="27"/>
      <c r="AF67" s="27"/>
      <c r="AG67" s="27"/>
      <c r="AH67" s="27"/>
      <c r="AI67" s="27"/>
      <c r="AJ67" s="27"/>
      <c r="AK67" s="27"/>
    </row>
    <row r="68" spans="2:37" ht="12" customHeight="1" x14ac:dyDescent="0.15">
      <c r="B68" s="27" t="s">
        <v>2045</v>
      </c>
      <c r="C68" s="27"/>
      <c r="D68" s="27"/>
      <c r="E68" s="27"/>
      <c r="F68" s="27"/>
      <c r="G68" s="27"/>
      <c r="H68" s="27"/>
      <c r="I68" s="27"/>
      <c r="J68" s="27"/>
      <c r="K68" s="27"/>
      <c r="L68" s="282" t="s">
        <v>1717</v>
      </c>
      <c r="M68" s="282"/>
      <c r="N68" s="282" t="str">
        <f>ITEM_all_first!$E$360</f>
        <v/>
      </c>
      <c r="O68" s="282"/>
      <c r="P68" s="22" t="s">
        <v>6</v>
      </c>
      <c r="Q68" s="282" t="str">
        <f>ITEM_all_first!$E$361</f>
        <v/>
      </c>
      <c r="R68" s="282"/>
      <c r="S68" s="22" t="s">
        <v>7</v>
      </c>
      <c r="T68" s="282" t="str">
        <f>ITEM_all_first!$E$362</f>
        <v/>
      </c>
      <c r="U68" s="282"/>
      <c r="V68" s="22" t="s">
        <v>826</v>
      </c>
      <c r="W68" s="27"/>
      <c r="X68" s="27"/>
      <c r="Y68" s="27"/>
      <c r="Z68" s="27"/>
      <c r="AA68" s="27"/>
      <c r="AB68" s="27"/>
      <c r="AC68" s="27"/>
      <c r="AD68" s="27"/>
      <c r="AE68" s="27"/>
      <c r="AF68" s="27"/>
      <c r="AG68" s="27"/>
      <c r="AH68" s="27"/>
      <c r="AI68" s="27"/>
      <c r="AJ68" s="27"/>
      <c r="AK68" s="27"/>
    </row>
    <row r="69" spans="2:37" ht="12" customHeight="1" x14ac:dyDescent="0.15">
      <c r="B69" s="145" t="s">
        <v>2046</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33" t="str">
        <f>ITEM_all_first!$E$363</f>
        <v/>
      </c>
      <c r="I70" s="233"/>
      <c r="J70" s="9" t="s">
        <v>830</v>
      </c>
      <c r="K70" s="9" t="s">
        <v>813</v>
      </c>
      <c r="L70" s="233" t="s">
        <v>1717</v>
      </c>
      <c r="M70" s="233"/>
      <c r="N70" s="233" t="str">
        <f>ITEM_all_first!$E$364</f>
        <v/>
      </c>
      <c r="O70" s="233"/>
      <c r="P70" s="9" t="s">
        <v>6</v>
      </c>
      <c r="Q70" s="233" t="str">
        <f>ITEM_all_first!$E$365</f>
        <v/>
      </c>
      <c r="R70" s="233"/>
      <c r="S70" s="9" t="s">
        <v>7</v>
      </c>
      <c r="T70" s="233" t="str">
        <f>ITEM_all_first!$E$366</f>
        <v/>
      </c>
      <c r="U70" s="233"/>
      <c r="V70" s="9" t="s">
        <v>826</v>
      </c>
      <c r="W70" s="39" t="s">
        <v>145</v>
      </c>
      <c r="X70" s="295" t="str">
        <f>ITEM_all_first!$E$367</f>
        <v/>
      </c>
      <c r="Y70" s="295"/>
      <c r="Z70" s="295"/>
      <c r="AA70" s="295"/>
      <c r="AB70" s="295"/>
      <c r="AC70" s="295"/>
      <c r="AD70" s="295"/>
      <c r="AE70" s="295"/>
      <c r="AF70" s="295"/>
      <c r="AG70" s="295"/>
      <c r="AH70" s="295"/>
      <c r="AI70" s="295"/>
      <c r="AJ70" s="295"/>
      <c r="AK70" s="9" t="s">
        <v>831</v>
      </c>
    </row>
    <row r="71" spans="2:37" ht="12" customHeight="1" x14ac:dyDescent="0.15">
      <c r="F71" s="39" t="s">
        <v>145</v>
      </c>
      <c r="G71" s="9" t="s">
        <v>829</v>
      </c>
      <c r="H71" s="233" t="str">
        <f>ITEM_all_first!$E$368</f>
        <v/>
      </c>
      <c r="I71" s="233"/>
      <c r="J71" s="9" t="s">
        <v>830</v>
      </c>
      <c r="K71" s="9" t="s">
        <v>813</v>
      </c>
      <c r="L71" s="233" t="s">
        <v>1717</v>
      </c>
      <c r="M71" s="233"/>
      <c r="N71" s="233" t="str">
        <f>ITEM_all_first!$E$369</f>
        <v/>
      </c>
      <c r="O71" s="233"/>
      <c r="P71" s="9" t="s">
        <v>6</v>
      </c>
      <c r="Q71" s="233" t="str">
        <f>ITEM_all_first!$E$370</f>
        <v/>
      </c>
      <c r="R71" s="233"/>
      <c r="S71" s="9" t="s">
        <v>7</v>
      </c>
      <c r="T71" s="233" t="str">
        <f>ITEM_all_first!$E$371</f>
        <v/>
      </c>
      <c r="U71" s="233"/>
      <c r="V71" s="9" t="s">
        <v>826</v>
      </c>
      <c r="W71" s="39" t="s">
        <v>145</v>
      </c>
      <c r="X71" s="295" t="str">
        <f>ITEM_all_first!$E$372</f>
        <v/>
      </c>
      <c r="Y71" s="295"/>
      <c r="Z71" s="295"/>
      <c r="AA71" s="295"/>
      <c r="AB71" s="295"/>
      <c r="AC71" s="295"/>
      <c r="AD71" s="295"/>
      <c r="AE71" s="295"/>
      <c r="AF71" s="295"/>
      <c r="AG71" s="295"/>
      <c r="AH71" s="295"/>
      <c r="AI71" s="295"/>
      <c r="AJ71" s="295"/>
      <c r="AK71" s="9" t="s">
        <v>831</v>
      </c>
    </row>
    <row r="72" spans="2:37" ht="12" customHeight="1" x14ac:dyDescent="0.15">
      <c r="B72" s="30"/>
      <c r="C72" s="30"/>
      <c r="D72" s="30"/>
      <c r="E72" s="30"/>
      <c r="F72" s="43" t="s">
        <v>145</v>
      </c>
      <c r="G72" s="32" t="s">
        <v>829</v>
      </c>
      <c r="H72" s="311" t="str">
        <f>ITEM_all_first!$E$373</f>
        <v/>
      </c>
      <c r="I72" s="311"/>
      <c r="J72" s="32" t="s">
        <v>830</v>
      </c>
      <c r="K72" s="32" t="s">
        <v>813</v>
      </c>
      <c r="L72" s="311" t="s">
        <v>1717</v>
      </c>
      <c r="M72" s="311"/>
      <c r="N72" s="311" t="str">
        <f>ITEM_all_first!$E$374</f>
        <v/>
      </c>
      <c r="O72" s="311"/>
      <c r="P72" s="32" t="s">
        <v>6</v>
      </c>
      <c r="Q72" s="311" t="str">
        <f>ITEM_all_first!$E$375</f>
        <v/>
      </c>
      <c r="R72" s="311"/>
      <c r="S72" s="32" t="s">
        <v>7</v>
      </c>
      <c r="T72" s="311" t="str">
        <f>ITEM_all_first!$E$376</f>
        <v/>
      </c>
      <c r="U72" s="311"/>
      <c r="V72" s="32" t="s">
        <v>826</v>
      </c>
      <c r="W72" s="43" t="s">
        <v>145</v>
      </c>
      <c r="X72" s="301" t="str">
        <f>ITEM_all_first!$E$377</f>
        <v/>
      </c>
      <c r="Y72" s="301"/>
      <c r="Z72" s="301"/>
      <c r="AA72" s="301"/>
      <c r="AB72" s="301"/>
      <c r="AC72" s="301"/>
      <c r="AD72" s="301"/>
      <c r="AE72" s="301"/>
      <c r="AF72" s="301"/>
      <c r="AG72" s="301"/>
      <c r="AH72" s="301"/>
      <c r="AI72" s="301"/>
      <c r="AJ72" s="301"/>
      <c r="AK72" s="32" t="s">
        <v>831</v>
      </c>
    </row>
    <row r="73" spans="2:37" ht="12" customHeight="1" x14ac:dyDescent="0.15">
      <c r="B73" s="183" t="s">
        <v>2036</v>
      </c>
      <c r="C73" s="27"/>
      <c r="D73" s="27"/>
      <c r="E73" s="27"/>
      <c r="F73" s="182"/>
      <c r="G73" s="22"/>
      <c r="H73" s="22"/>
      <c r="I73" s="22"/>
      <c r="J73" s="22"/>
      <c r="K73" s="22"/>
      <c r="L73" s="22"/>
      <c r="M73" s="22"/>
      <c r="N73" s="22"/>
      <c r="O73" s="22"/>
      <c r="P73" s="22"/>
      <c r="Q73" s="22"/>
      <c r="R73" s="22"/>
      <c r="S73" s="22"/>
      <c r="T73" s="22"/>
      <c r="U73" s="22"/>
      <c r="V73" s="22"/>
      <c r="W73" s="22"/>
      <c r="X73" s="22"/>
      <c r="Y73" s="22"/>
      <c r="Z73" s="181" t="s">
        <v>171</v>
      </c>
      <c r="AA73" s="22" t="s">
        <v>2049</v>
      </c>
      <c r="AB73" s="22"/>
      <c r="AC73" s="181" t="s">
        <v>171</v>
      </c>
      <c r="AD73" s="22" t="s">
        <v>2050</v>
      </c>
      <c r="AE73" s="22"/>
      <c r="AF73" s="22"/>
      <c r="AG73" s="22"/>
      <c r="AH73" s="22"/>
      <c r="AI73" s="22"/>
      <c r="AJ73" s="22"/>
      <c r="AK73" s="22"/>
    </row>
    <row r="74" spans="2:37" ht="12" customHeight="1" x14ac:dyDescent="0.15">
      <c r="B74" s="27" t="s">
        <v>2047</v>
      </c>
      <c r="L74" s="89"/>
      <c r="M74" s="89"/>
      <c r="N74" s="89"/>
      <c r="O74" s="89"/>
      <c r="P74" s="89"/>
      <c r="Q74" s="89"/>
      <c r="R74" s="89"/>
      <c r="S74" s="89"/>
      <c r="T74" s="89"/>
      <c r="U74" s="89"/>
      <c r="V74" s="89"/>
      <c r="W74" s="89"/>
      <c r="X74" s="89"/>
      <c r="Y74" s="89"/>
      <c r="Z74" s="36" t="s">
        <v>171</v>
      </c>
      <c r="AA74" s="9" t="s">
        <v>818</v>
      </c>
      <c r="AC74" s="36" t="s">
        <v>171</v>
      </c>
      <c r="AD74" s="9" t="s">
        <v>819</v>
      </c>
      <c r="AE74" s="89"/>
      <c r="AF74" s="89"/>
      <c r="AG74" s="89"/>
      <c r="AH74" s="89"/>
      <c r="AI74" s="89"/>
      <c r="AJ74" s="89"/>
      <c r="AK74" s="89"/>
    </row>
    <row r="75" spans="2:37" ht="12" customHeight="1" x14ac:dyDescent="0.15">
      <c r="B75" s="183" t="s">
        <v>2048</v>
      </c>
      <c r="C75" s="145"/>
      <c r="D75" s="145"/>
      <c r="E75" s="145"/>
      <c r="F75" s="145"/>
      <c r="G75" s="145"/>
      <c r="H75" s="145"/>
      <c r="I75" s="145"/>
      <c r="J75" s="145"/>
      <c r="K75" s="145"/>
      <c r="L75" s="404" t="str">
        <f>ITEM_all_first!$E$378</f>
        <v/>
      </c>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row>
    <row r="76" spans="2:37" ht="15" customHeight="1" x14ac:dyDescent="0.15">
      <c r="B76" s="30"/>
      <c r="C76" s="30"/>
      <c r="D76" s="30"/>
      <c r="E76" s="30"/>
      <c r="F76" s="30"/>
      <c r="G76" s="30"/>
      <c r="H76" s="30"/>
      <c r="I76" s="30"/>
      <c r="J76" s="30"/>
      <c r="K76" s="30"/>
      <c r="L76" s="301" t="str">
        <f>ITEM_all_first!$E$379</f>
        <v/>
      </c>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row>
  </sheetData>
  <mergeCells count="147">
    <mergeCell ref="O42:T42"/>
    <mergeCell ref="W42:AB42"/>
    <mergeCell ref="AE42:AJ42"/>
    <mergeCell ref="O49:T49"/>
    <mergeCell ref="W49:AB49"/>
    <mergeCell ref="AE49:AJ49"/>
    <mergeCell ref="L76:AK76"/>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P14:T14"/>
    <mergeCell ref="P15:T15"/>
    <mergeCell ref="L17:M17"/>
    <mergeCell ref="O17:R17"/>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L25:M25"/>
    <mergeCell ref="O25:R25"/>
    <mergeCell ref="U26:X26"/>
    <mergeCell ref="U27:X27"/>
    <mergeCell ref="L28:AK28"/>
    <mergeCell ref="I29:K29"/>
    <mergeCell ref="L29:U29"/>
    <mergeCell ref="X29:Z29"/>
    <mergeCell ref="AA29:AJ29"/>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O34:T34"/>
    <mergeCell ref="W34:AB34"/>
    <mergeCell ref="AE34:AJ34"/>
    <mergeCell ref="O39:T39"/>
    <mergeCell ref="W39:AB39"/>
    <mergeCell ref="AE39:AJ39"/>
    <mergeCell ref="O41:T41"/>
    <mergeCell ref="W41:AB41"/>
    <mergeCell ref="AE41:AJ41"/>
    <mergeCell ref="O37:T37"/>
    <mergeCell ref="W37:AB37"/>
    <mergeCell ref="AE37:AJ37"/>
    <mergeCell ref="O38:T38"/>
    <mergeCell ref="W38:AB38"/>
    <mergeCell ref="AE38:AJ38"/>
    <mergeCell ref="O45:T45"/>
    <mergeCell ref="W45:AB45"/>
    <mergeCell ref="AE45:AJ45"/>
    <mergeCell ref="O46:T46"/>
    <mergeCell ref="W46:AB46"/>
    <mergeCell ref="AE46:AJ46"/>
    <mergeCell ref="O43:T43"/>
    <mergeCell ref="W43:AB43"/>
    <mergeCell ref="AE43:AJ43"/>
    <mergeCell ref="O44:T44"/>
    <mergeCell ref="W44:AB44"/>
    <mergeCell ref="AE44:AJ44"/>
    <mergeCell ref="AE51:AJ51"/>
    <mergeCell ref="O52:T52"/>
    <mergeCell ref="O53:T53"/>
    <mergeCell ref="O55:R55"/>
    <mergeCell ref="O47:T47"/>
    <mergeCell ref="W47:AB47"/>
    <mergeCell ref="AE47:AJ47"/>
    <mergeCell ref="O50:T50"/>
    <mergeCell ref="W50:AB50"/>
    <mergeCell ref="AE50:AJ50"/>
    <mergeCell ref="O48:T48"/>
    <mergeCell ref="W48:AB48"/>
    <mergeCell ref="AE48:AJ48"/>
    <mergeCell ref="O56:R56"/>
    <mergeCell ref="O57:T57"/>
    <mergeCell ref="W57:AB57"/>
    <mergeCell ref="O59:S59"/>
    <mergeCell ref="W59:AA59"/>
    <mergeCell ref="O58:S58"/>
    <mergeCell ref="W58:AA58"/>
    <mergeCell ref="O51:T51"/>
    <mergeCell ref="W51:AB51"/>
    <mergeCell ref="L65:AK65"/>
    <mergeCell ref="L66:AK66"/>
    <mergeCell ref="L67:M67"/>
    <mergeCell ref="N67:O67"/>
    <mergeCell ref="Q67:R67"/>
    <mergeCell ref="T67:U67"/>
    <mergeCell ref="O60:S60"/>
    <mergeCell ref="W60:AA60"/>
    <mergeCell ref="L61:S61"/>
    <mergeCell ref="U61:V61"/>
    <mergeCell ref="W61:AD61"/>
    <mergeCell ref="L64:AK64"/>
    <mergeCell ref="L68:M68"/>
    <mergeCell ref="N68:O68"/>
    <mergeCell ref="Q68:R68"/>
    <mergeCell ref="T68:U68"/>
    <mergeCell ref="H70:I70"/>
    <mergeCell ref="L70:M70"/>
    <mergeCell ref="N70:O70"/>
    <mergeCell ref="Q70:R70"/>
    <mergeCell ref="T70:U70"/>
    <mergeCell ref="L75:AK75"/>
    <mergeCell ref="H72:I72"/>
    <mergeCell ref="L72:M72"/>
    <mergeCell ref="N72:O72"/>
    <mergeCell ref="Q72:R72"/>
    <mergeCell ref="T72:U72"/>
    <mergeCell ref="X72:AJ72"/>
    <mergeCell ref="X70:AJ70"/>
    <mergeCell ref="H71:I71"/>
    <mergeCell ref="L71:M71"/>
    <mergeCell ref="N71:O71"/>
    <mergeCell ref="Q71:R71"/>
    <mergeCell ref="T71:U71"/>
    <mergeCell ref="X71:AJ71"/>
  </mergeCells>
  <phoneticPr fontId="25"/>
  <dataValidations count="8">
    <dataValidation type="list" allowBlank="1" showInputMessage="1" prompt="選択" sqref="O55:R56" xr:uid="{00000000-0002-0000-1500-000000000000}">
      <formula1>数字</formula1>
    </dataValidation>
    <dataValidation type="list" allowBlank="1" showInputMessage="1" prompt="選択" sqref="X70:AJ72" xr:uid="{00000000-0002-0000-1500-000001000000}">
      <formula1>特定工程</formula1>
    </dataValidation>
    <dataValidation type="list" allowBlank="1" showInputMessage="1" prompt="選択" sqref="L61:S61 W61:AD61" xr:uid="{00000000-0002-0000-1500-000002000000}">
      <formula1>構造</formula1>
    </dataValidation>
    <dataValidation type="list" allowBlank="1" showInputMessage="1" prompt="選択" sqref="L29:U30 AA29:AJ30" xr:uid="{00000000-0002-0000-1500-000003000000}">
      <formula1>用途</formula1>
    </dataValidation>
    <dataValidation type="list" allowBlank="1" showInputMessage="1" prompt="選択" sqref="L28:AK28" xr:uid="{00000000-0002-0000-1500-000004000000}">
      <formula1>備考第三面7</formula1>
    </dataValidation>
    <dataValidation type="list" allowBlank="1" showInputMessage="1" prompt="選択" sqref="O19:R19 U19:X19 AA19:AD19 AG19:AJ19" xr:uid="{00000000-0002-0000-1500-000005000000}">
      <formula1>用途地域</formula1>
    </dataValidation>
    <dataValidation type="list" allowBlank="1" showInputMessage="1" prompt="選択" sqref="P12:AI12" xr:uid="{00000000-0002-0000-1500-000006000000}">
      <formula1>地区区域</formula1>
    </dataValidation>
    <dataValidation type="list" allowBlank="1" showInputMessage="1" showErrorMessage="1" prompt="選択" sqref="H9:H11 O9:O10 T9 Z9 M11 R11 H31 K31 N31 Q31 T31 X31 AD31 P63 W62:W63 Z62 AD63 Z73:Z74 AC73:AC74" xr:uid="{00000000-0002-0000-1500-000007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tint="0.39997558519241921"/>
  </sheetPr>
  <dimension ref="A4:BU60"/>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8" ht="15" customHeight="1" x14ac:dyDescent="0.15">
      <c r="B4" s="289" t="s">
        <v>833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6" spans="2:38" ht="15" customHeight="1" x14ac:dyDescent="0.15">
      <c r="B6" s="40" t="s">
        <v>834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ht="1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2:38" ht="15" customHeight="1" x14ac:dyDescent="0.1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2:38" ht="15" customHeight="1" x14ac:dyDescent="0.1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2:38" ht="15"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2:38" ht="1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row>
    <row r="12" spans="2:38" ht="1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2:38" ht="1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2:38" ht="1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row>
    <row r="15" spans="2:38" ht="1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row>
    <row r="16" spans="2:38" ht="15" customHeight="1" x14ac:dyDescent="0.15">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row>
    <row r="17" spans="2:37" ht="15" customHeight="1" x14ac:dyDescent="0.1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2:37" ht="15" customHeight="1" x14ac:dyDescent="0.15">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ht="15" customHeight="1" x14ac:dyDescent="0.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row>
    <row r="20" spans="2:37" ht="15" customHeight="1"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row>
    <row r="21" spans="2:37" ht="15" customHeight="1" x14ac:dyDescent="0.1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2:37" ht="15" customHeight="1" x14ac:dyDescent="0.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2:37" ht="15" customHeight="1"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 customHeight="1" x14ac:dyDescent="0.1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row>
    <row r="27" spans="2:37" ht="15" customHeight="1" x14ac:dyDescent="0.1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7" ht="15" customHeight="1" x14ac:dyDescent="0.15">
      <c r="B28" s="40" t="s">
        <v>835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ht="1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2:37" ht="1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row>
    <row r="33" spans="2:37"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2:37" ht="15"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2:37" ht="15" customHeight="1" x14ac:dyDescent="0.1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row>
    <row r="36" spans="2:37" ht="15" customHeight="1" x14ac:dyDescent="0.1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row>
    <row r="37" spans="2:37" ht="1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37" ht="1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ht="15" customHeight="1" x14ac:dyDescent="0.1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row>
    <row r="40" spans="2:37" ht="15" customHeight="1" x14ac:dyDescent="0.1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row>
    <row r="42" spans="2:37" ht="15" customHeight="1" x14ac:dyDescent="0.1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row>
    <row r="43" spans="2:37"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7" ht="1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row>
    <row r="47" spans="2:37" ht="1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7" ht="15" customHeight="1" x14ac:dyDescent="0.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5" customHeight="1" x14ac:dyDescent="0.15">
      <c r="B50" s="6" t="s">
        <v>836</v>
      </c>
    </row>
    <row r="51" spans="2:37" ht="15" customHeight="1" x14ac:dyDescent="0.15">
      <c r="B51" s="6" t="s">
        <v>837</v>
      </c>
    </row>
    <row r="52" spans="2:37" ht="15" customHeight="1" x14ac:dyDescent="0.15">
      <c r="C52" s="6" t="s">
        <v>1703</v>
      </c>
      <c r="D52" s="6" t="s">
        <v>838</v>
      </c>
    </row>
    <row r="53" spans="2:37" ht="15" customHeight="1" x14ac:dyDescent="0.15">
      <c r="D53" s="6" t="s">
        <v>2160</v>
      </c>
    </row>
    <row r="54" spans="2:37" ht="15" customHeight="1" x14ac:dyDescent="0.15">
      <c r="D54" s="6" t="s">
        <v>2161</v>
      </c>
    </row>
    <row r="55" spans="2:37" ht="15" customHeight="1" x14ac:dyDescent="0.15">
      <c r="C55" s="6" t="s">
        <v>2256</v>
      </c>
      <c r="D55" s="6" t="s">
        <v>839</v>
      </c>
    </row>
    <row r="56" spans="2:37" ht="15" customHeight="1" x14ac:dyDescent="0.15">
      <c r="D56" s="6" t="s">
        <v>840</v>
      </c>
    </row>
    <row r="57" spans="2:37" ht="15" customHeight="1" x14ac:dyDescent="0.15">
      <c r="B57" s="6" t="s">
        <v>841</v>
      </c>
    </row>
    <row r="58" spans="2:37" ht="15" customHeight="1" x14ac:dyDescent="0.15">
      <c r="C58" s="6" t="s">
        <v>1703</v>
      </c>
      <c r="D58" s="6" t="s">
        <v>842</v>
      </c>
    </row>
    <row r="59" spans="2:37" ht="15" customHeight="1" x14ac:dyDescent="0.15">
      <c r="C59" s="6" t="s">
        <v>2256</v>
      </c>
      <c r="D59" s="6" t="s">
        <v>843</v>
      </c>
    </row>
    <row r="60" spans="2:37" ht="15" customHeight="1" x14ac:dyDescent="0.15">
      <c r="D60" s="6" t="s">
        <v>844</v>
      </c>
    </row>
  </sheetData>
  <mergeCells count="1">
    <mergeCell ref="B4:AK4"/>
  </mergeCells>
  <phoneticPr fontId="25"/>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499984740745262"/>
  </sheetPr>
  <dimension ref="A4:BU45"/>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859</v>
      </c>
    </row>
    <row r="6" spans="2:37" ht="15" customHeight="1" x14ac:dyDescent="0.15">
      <c r="B6" s="233" t="s">
        <v>860</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row>
    <row r="7" spans="2:37" ht="30" customHeight="1" x14ac:dyDescent="0.15">
      <c r="B7" s="286" t="s">
        <v>861</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row>
    <row r="8" spans="2:37" ht="15" customHeight="1" x14ac:dyDescent="0.15">
      <c r="B8" s="289" t="s">
        <v>862</v>
      </c>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row>
    <row r="10" spans="2:37" ht="24.95" customHeight="1" x14ac:dyDescent="0.15">
      <c r="AA10" s="233" t="s">
        <v>1717</v>
      </c>
      <c r="AB10" s="233"/>
      <c r="AC10" s="233" t="str">
        <f>ITEM_all_first!$E$5</f>
        <v/>
      </c>
      <c r="AD10" s="233"/>
      <c r="AE10" s="9" t="s">
        <v>6</v>
      </c>
      <c r="AF10" s="233" t="str">
        <f>ITEM_all_first!$E$6</f>
        <v/>
      </c>
      <c r="AG10" s="233"/>
      <c r="AH10" s="9" t="s">
        <v>7</v>
      </c>
      <c r="AI10" s="233" t="str">
        <f>ITEM_all_first!$E$7</f>
        <v/>
      </c>
      <c r="AJ10" s="233"/>
      <c r="AK10" s="9" t="s">
        <v>863</v>
      </c>
    </row>
    <row r="12" spans="2:37" ht="24.95" customHeight="1" x14ac:dyDescent="0.15">
      <c r="B12" s="291"/>
      <c r="C12" s="291"/>
      <c r="D12" s="291"/>
      <c r="E12" s="291"/>
      <c r="F12" s="291"/>
      <c r="G12" s="291"/>
      <c r="H12" s="291"/>
      <c r="I12" s="291"/>
      <c r="J12" s="291"/>
      <c r="K12" s="291"/>
      <c r="L12" s="291"/>
      <c r="M12" s="291"/>
      <c r="N12" s="291"/>
      <c r="O12" s="9" t="s">
        <v>864</v>
      </c>
    </row>
    <row r="14" spans="2:37" ht="15" customHeight="1" x14ac:dyDescent="0.1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2:37" s="6" customFormat="1" ht="18" customHeight="1" x14ac:dyDescent="0.15">
      <c r="B15" s="6" t="s">
        <v>865</v>
      </c>
    </row>
    <row r="16" spans="2:37" s="6" customFormat="1" ht="30" customHeight="1" x14ac:dyDescent="0.15">
      <c r="C16" s="417" t="s">
        <v>866</v>
      </c>
      <c r="D16" s="417"/>
      <c r="E16" s="417"/>
      <c r="F16" s="417"/>
      <c r="G16" s="417"/>
      <c r="L16" s="285" t="str">
        <f>ITEM_all_first!$E$9</f>
        <v/>
      </c>
      <c r="M16" s="285"/>
      <c r="N16" s="285"/>
      <c r="O16" s="285"/>
      <c r="P16" s="285"/>
      <c r="Q16" s="285"/>
      <c r="R16" s="285"/>
      <c r="S16" s="285"/>
      <c r="T16" s="285"/>
      <c r="U16" s="285"/>
      <c r="V16" s="285"/>
      <c r="W16" s="285"/>
      <c r="X16" s="285"/>
      <c r="Y16" s="285"/>
      <c r="Z16" s="285"/>
      <c r="AB16" s="62"/>
    </row>
    <row r="17" spans="2:39" s="6" customFormat="1" ht="18" customHeight="1" x14ac:dyDescent="0.15">
      <c r="C17" s="413" t="s">
        <v>867</v>
      </c>
      <c r="D17" s="413"/>
      <c r="E17" s="413"/>
      <c r="F17" s="413"/>
      <c r="G17" s="413"/>
      <c r="L17" s="72" t="s">
        <v>1437</v>
      </c>
      <c r="M17" s="295" t="str">
        <f>ITEM_all_first!$E$11</f>
        <v/>
      </c>
      <c r="N17" s="295"/>
      <c r="O17" s="295"/>
      <c r="P17" s="295"/>
      <c r="Q17" s="295"/>
      <c r="R17" s="12"/>
    </row>
    <row r="18" spans="2:39" s="6" customFormat="1" ht="18" customHeight="1" x14ac:dyDescent="0.15">
      <c r="C18" s="413" t="s">
        <v>868</v>
      </c>
      <c r="D18" s="413"/>
      <c r="E18" s="413"/>
      <c r="F18" s="413"/>
      <c r="G18" s="413"/>
      <c r="L18" s="295" t="str">
        <f>ITEM_all_first!$E$12</f>
        <v/>
      </c>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12"/>
      <c r="AM18" s="12"/>
    </row>
    <row r="19" spans="2:39" s="6" customFormat="1" ht="18" customHeight="1" x14ac:dyDescent="0.15">
      <c r="B19" s="30"/>
      <c r="C19" s="414" t="s">
        <v>869</v>
      </c>
      <c r="D19" s="414"/>
      <c r="E19" s="414"/>
      <c r="F19" s="414"/>
      <c r="G19" s="414"/>
      <c r="H19" s="30"/>
      <c r="I19" s="30"/>
      <c r="J19" s="30"/>
      <c r="K19" s="30"/>
      <c r="L19" s="301" t="str">
        <f>ITEM_all_first!$E$13</f>
        <v/>
      </c>
      <c r="M19" s="301"/>
      <c r="N19" s="301"/>
      <c r="O19" s="301"/>
      <c r="P19" s="301"/>
      <c r="Q19" s="301"/>
      <c r="R19" s="51"/>
      <c r="S19" s="32"/>
      <c r="T19" s="88"/>
      <c r="U19" s="88"/>
      <c r="V19" s="88"/>
      <c r="W19" s="30"/>
      <c r="X19" s="30"/>
      <c r="Y19" s="30"/>
      <c r="Z19" s="30"/>
      <c r="AA19" s="30"/>
      <c r="AB19" s="30"/>
      <c r="AC19" s="30"/>
      <c r="AD19" s="30"/>
      <c r="AE19" s="30"/>
      <c r="AF19" s="30"/>
      <c r="AG19" s="30"/>
      <c r="AH19" s="30"/>
      <c r="AI19" s="30"/>
      <c r="AJ19" s="30"/>
      <c r="AK19" s="30"/>
    </row>
    <row r="20" spans="2:39" s="6" customFormat="1" ht="18" customHeight="1" x14ac:dyDescent="0.15">
      <c r="B20" s="6" t="s">
        <v>870</v>
      </c>
    </row>
    <row r="21" spans="2:39" s="6" customFormat="1" ht="18" customHeight="1" x14ac:dyDescent="0.15">
      <c r="C21" s="413" t="s">
        <v>866</v>
      </c>
      <c r="D21" s="413"/>
      <c r="E21" s="413"/>
      <c r="F21" s="413"/>
      <c r="G21" s="413"/>
      <c r="L21" s="295" t="str">
        <f>ITEM_all_first!$E$193</f>
        <v/>
      </c>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row>
    <row r="22" spans="2:39" s="6" customFormat="1" ht="18" customHeight="1" x14ac:dyDescent="0.15">
      <c r="C22" s="413" t="s">
        <v>871</v>
      </c>
      <c r="D22" s="413"/>
      <c r="E22" s="413"/>
      <c r="F22" s="413"/>
      <c r="G22" s="413"/>
      <c r="L22" s="295" t="str">
        <f>ITEM_all_first!$E$197</f>
        <v/>
      </c>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row>
    <row r="23" spans="2:39" s="6" customFormat="1" ht="18" customHeight="1" x14ac:dyDescent="0.15">
      <c r="C23" s="294" t="s">
        <v>872</v>
      </c>
      <c r="D23" s="294"/>
      <c r="E23" s="294"/>
      <c r="F23" s="294"/>
      <c r="G23" s="294"/>
    </row>
    <row r="24" spans="2:39" s="6" customFormat="1" ht="18" customHeight="1" x14ac:dyDescent="0.15">
      <c r="C24" s="413" t="s">
        <v>867</v>
      </c>
      <c r="D24" s="413"/>
      <c r="E24" s="413"/>
      <c r="F24" s="413"/>
      <c r="G24" s="413"/>
      <c r="L24" s="72" t="s">
        <v>1437</v>
      </c>
      <c r="M24" s="295" t="str">
        <f>ITEM_all_first!$E$198</f>
        <v/>
      </c>
      <c r="N24" s="295"/>
      <c r="O24" s="295"/>
      <c r="P24" s="295"/>
      <c r="Q24" s="295"/>
      <c r="R24" s="12"/>
    </row>
    <row r="25" spans="2:39" s="6" customFormat="1" ht="18" customHeight="1" x14ac:dyDescent="0.15">
      <c r="C25" s="413" t="s">
        <v>873</v>
      </c>
      <c r="D25" s="413"/>
      <c r="E25" s="413"/>
      <c r="F25" s="413"/>
      <c r="G25" s="413"/>
      <c r="L25" s="295" t="str">
        <f>ITEM_all_first!$E$199</f>
        <v/>
      </c>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2:39" s="6" customFormat="1" ht="18" customHeight="1" x14ac:dyDescent="0.15">
      <c r="B26" s="30"/>
      <c r="C26" s="414" t="s">
        <v>869</v>
      </c>
      <c r="D26" s="414"/>
      <c r="E26" s="414"/>
      <c r="F26" s="414"/>
      <c r="G26" s="414"/>
      <c r="H26" s="30"/>
      <c r="I26" s="30"/>
      <c r="J26" s="30"/>
      <c r="K26" s="30"/>
      <c r="L26" s="301" t="str">
        <f>ITEM_all_first!$E$200</f>
        <v/>
      </c>
      <c r="M26" s="301"/>
      <c r="N26" s="301"/>
      <c r="O26" s="301"/>
      <c r="P26" s="301"/>
      <c r="Q26" s="301"/>
      <c r="R26" s="51"/>
      <c r="S26" s="32"/>
      <c r="T26" s="88"/>
      <c r="U26" s="88"/>
      <c r="V26" s="88"/>
      <c r="W26" s="30"/>
      <c r="X26" s="30"/>
      <c r="Y26" s="30"/>
      <c r="Z26" s="30"/>
      <c r="AA26" s="30"/>
      <c r="AB26" s="30"/>
      <c r="AC26" s="30"/>
      <c r="AD26" s="30"/>
      <c r="AE26" s="30"/>
      <c r="AF26" s="30"/>
      <c r="AG26" s="30"/>
      <c r="AH26" s="30"/>
      <c r="AI26" s="30"/>
      <c r="AJ26" s="30"/>
      <c r="AK26" s="30"/>
    </row>
    <row r="27" spans="2:39" s="6" customFormat="1" ht="18" customHeight="1" x14ac:dyDescent="0.15">
      <c r="B27" s="6" t="s">
        <v>874</v>
      </c>
    </row>
    <row r="28" spans="2:39" s="6" customFormat="1" ht="18" customHeight="1" x14ac:dyDescent="0.15">
      <c r="C28" s="413" t="s">
        <v>866</v>
      </c>
      <c r="D28" s="413"/>
      <c r="E28" s="413"/>
      <c r="F28" s="413"/>
      <c r="G28" s="413"/>
      <c r="L28" s="295" t="str">
        <f>ITEM_all_first!$E$136</f>
        <v/>
      </c>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row>
    <row r="29" spans="2:39" s="6" customFormat="1" ht="18" customHeight="1" x14ac:dyDescent="0.15">
      <c r="C29" s="413" t="s">
        <v>871</v>
      </c>
      <c r="D29" s="413"/>
      <c r="E29" s="413"/>
      <c r="F29" s="413"/>
      <c r="G29" s="413"/>
      <c r="L29" s="295" t="str">
        <f>ITEM_all_first!$E$140</f>
        <v/>
      </c>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row>
    <row r="30" spans="2:39" s="6" customFormat="1" ht="18" customHeight="1" x14ac:dyDescent="0.15">
      <c r="C30" s="294" t="s">
        <v>872</v>
      </c>
      <c r="D30" s="294"/>
      <c r="E30" s="294"/>
      <c r="F30" s="294"/>
      <c r="G30" s="294"/>
    </row>
    <row r="31" spans="2:39" s="6" customFormat="1" ht="18" customHeight="1" x14ac:dyDescent="0.15">
      <c r="C31" s="413" t="s">
        <v>867</v>
      </c>
      <c r="D31" s="413"/>
      <c r="E31" s="413"/>
      <c r="F31" s="413"/>
      <c r="G31" s="413"/>
      <c r="L31" s="72" t="s">
        <v>1437</v>
      </c>
      <c r="M31" s="295" t="str">
        <f>ITEM_all_first!$E$141</f>
        <v/>
      </c>
      <c r="N31" s="295"/>
      <c r="O31" s="295"/>
      <c r="P31" s="295"/>
      <c r="Q31" s="295"/>
      <c r="R31" s="12"/>
    </row>
    <row r="32" spans="2:39" s="6" customFormat="1" ht="18" customHeight="1" x14ac:dyDescent="0.15">
      <c r="C32" s="413" t="s">
        <v>873</v>
      </c>
      <c r="D32" s="413"/>
      <c r="E32" s="413"/>
      <c r="F32" s="413"/>
      <c r="G32" s="413"/>
      <c r="L32" s="295" t="str">
        <f>ITEM_all_first!$E$142</f>
        <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row>
    <row r="33" spans="2:37" s="6" customFormat="1" ht="18" customHeight="1" x14ac:dyDescent="0.15">
      <c r="B33" s="30"/>
      <c r="C33" s="414" t="s">
        <v>869</v>
      </c>
      <c r="D33" s="414"/>
      <c r="E33" s="414"/>
      <c r="F33" s="414"/>
      <c r="G33" s="414"/>
      <c r="H33" s="30"/>
      <c r="I33" s="30"/>
      <c r="J33" s="30"/>
      <c r="K33" s="30"/>
      <c r="L33" s="301" t="str">
        <f>ITEM_all_first!$E$143</f>
        <v/>
      </c>
      <c r="M33" s="301"/>
      <c r="N33" s="301"/>
      <c r="O33" s="301"/>
      <c r="P33" s="301"/>
      <c r="Q33" s="301"/>
      <c r="R33" s="51"/>
      <c r="S33" s="32"/>
      <c r="T33" s="88"/>
      <c r="U33" s="88"/>
      <c r="V33" s="88"/>
      <c r="W33" s="30"/>
      <c r="X33" s="30"/>
      <c r="Y33" s="30"/>
      <c r="Z33" s="30"/>
      <c r="AA33" s="30"/>
      <c r="AB33" s="30"/>
      <c r="AC33" s="30"/>
      <c r="AD33" s="30"/>
      <c r="AE33" s="30"/>
      <c r="AF33" s="30"/>
      <c r="AG33" s="30"/>
      <c r="AH33" s="30"/>
      <c r="AI33" s="30"/>
      <c r="AJ33" s="30"/>
      <c r="AK33" s="30"/>
    </row>
    <row r="34" spans="2:37" s="6" customFormat="1" ht="18" customHeight="1" x14ac:dyDescent="0.15">
      <c r="B34" s="6" t="s">
        <v>875</v>
      </c>
    </row>
    <row r="35" spans="2:37" s="6" customFormat="1" ht="18" customHeight="1" x14ac:dyDescent="0.15">
      <c r="C35" s="413" t="s">
        <v>876</v>
      </c>
      <c r="D35" s="413"/>
      <c r="E35" s="413"/>
      <c r="F35" s="413"/>
      <c r="G35" s="413"/>
      <c r="H35" s="413"/>
      <c r="I35" s="413"/>
      <c r="J35" s="55"/>
      <c r="L35" s="6" t="s">
        <v>877</v>
      </c>
      <c r="N35" s="295"/>
      <c r="O35" s="295"/>
      <c r="P35" s="295"/>
      <c r="Q35" s="295"/>
      <c r="R35" s="295"/>
      <c r="S35" s="295"/>
      <c r="T35" s="295"/>
      <c r="U35" s="295"/>
      <c r="V35" s="295"/>
      <c r="W35" s="295"/>
      <c r="X35" s="9" t="s">
        <v>16</v>
      </c>
    </row>
    <row r="36" spans="2:37" s="6" customFormat="1" ht="18" customHeight="1" x14ac:dyDescent="0.15">
      <c r="C36" s="413" t="s">
        <v>878</v>
      </c>
      <c r="D36" s="413"/>
      <c r="E36" s="413"/>
      <c r="F36" s="413"/>
      <c r="G36" s="413"/>
      <c r="H36" s="413"/>
      <c r="I36" s="413"/>
      <c r="J36" s="55"/>
      <c r="L36" s="416" t="s">
        <v>1717</v>
      </c>
      <c r="M36" s="416"/>
      <c r="N36" s="233"/>
      <c r="O36" s="233"/>
      <c r="P36" s="9" t="s">
        <v>6</v>
      </c>
      <c r="Q36" s="233"/>
      <c r="R36" s="233"/>
      <c r="S36" s="9" t="s">
        <v>7</v>
      </c>
      <c r="T36" s="233"/>
      <c r="U36" s="233"/>
      <c r="V36" s="9" t="s">
        <v>863</v>
      </c>
    </row>
    <row r="37" spans="2:37" s="6" customFormat="1" ht="18" customHeight="1" x14ac:dyDescent="0.15">
      <c r="B37" s="30"/>
      <c r="C37" s="414" t="s">
        <v>879</v>
      </c>
      <c r="D37" s="414"/>
      <c r="E37" s="414"/>
      <c r="F37" s="414"/>
      <c r="G37" s="414"/>
      <c r="H37" s="414"/>
      <c r="I37" s="414"/>
      <c r="J37" s="56"/>
      <c r="K37" s="30"/>
      <c r="L37" s="30" t="s">
        <v>880</v>
      </c>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s="6" customFormat="1" ht="18" customHeight="1" x14ac:dyDescent="0.15">
      <c r="B38" s="6" t="s">
        <v>881</v>
      </c>
    </row>
    <row r="39" spans="2:37" s="6" customFormat="1" ht="18" customHeight="1" x14ac:dyDescent="0.15">
      <c r="C39" s="413" t="s">
        <v>866</v>
      </c>
      <c r="D39" s="413"/>
      <c r="E39" s="413"/>
      <c r="F39" s="413"/>
      <c r="G39" s="413"/>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row>
    <row r="40" spans="2:37" s="6" customFormat="1" ht="18" customHeight="1" x14ac:dyDescent="0.15">
      <c r="C40" s="413" t="s">
        <v>871</v>
      </c>
      <c r="D40" s="413"/>
      <c r="E40" s="413"/>
      <c r="F40" s="413"/>
      <c r="G40" s="413"/>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row>
    <row r="41" spans="2:37" s="6" customFormat="1" ht="18" customHeight="1" x14ac:dyDescent="0.15">
      <c r="C41" s="413" t="s">
        <v>867</v>
      </c>
      <c r="D41" s="413"/>
      <c r="E41" s="413"/>
      <c r="F41" s="413"/>
      <c r="G41" s="413"/>
      <c r="L41" s="72" t="s">
        <v>1437</v>
      </c>
      <c r="M41" s="415"/>
      <c r="N41" s="415"/>
      <c r="O41" s="415"/>
      <c r="P41" s="415"/>
      <c r="Q41" s="415"/>
      <c r="R41" s="12"/>
    </row>
    <row r="42" spans="2:37" s="6" customFormat="1" ht="18" customHeight="1" x14ac:dyDescent="0.15">
      <c r="C42" s="413" t="s">
        <v>873</v>
      </c>
      <c r="D42" s="413"/>
      <c r="E42" s="413"/>
      <c r="F42" s="413"/>
      <c r="G42" s="413"/>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row>
    <row r="43" spans="2:37" s="6" customFormat="1" ht="18" customHeight="1" x14ac:dyDescent="0.15">
      <c r="B43" s="30"/>
      <c r="C43" s="414" t="s">
        <v>869</v>
      </c>
      <c r="D43" s="414"/>
      <c r="E43" s="414"/>
      <c r="F43" s="414"/>
      <c r="G43" s="414"/>
      <c r="H43" s="30"/>
      <c r="I43" s="30"/>
      <c r="J43" s="30"/>
      <c r="K43" s="30"/>
      <c r="L43" s="292"/>
      <c r="M43" s="292"/>
      <c r="N43" s="292"/>
      <c r="O43" s="292"/>
      <c r="P43" s="292"/>
      <c r="Q43" s="292"/>
      <c r="R43" s="51"/>
      <c r="S43" s="32"/>
      <c r="T43" s="51"/>
      <c r="U43" s="51"/>
      <c r="V43" s="51"/>
      <c r="W43" s="30"/>
      <c r="X43" s="30"/>
      <c r="Y43" s="30"/>
      <c r="Z43" s="30"/>
      <c r="AA43" s="30"/>
      <c r="AB43" s="30"/>
      <c r="AC43" s="30"/>
      <c r="AD43" s="30"/>
      <c r="AE43" s="30"/>
      <c r="AF43" s="30"/>
      <c r="AG43" s="30"/>
      <c r="AH43" s="30"/>
      <c r="AI43" s="30"/>
      <c r="AJ43" s="30"/>
      <c r="AK43" s="30"/>
    </row>
    <row r="44" spans="2:37" s="6" customFormat="1" ht="18" customHeight="1" x14ac:dyDescent="0.15">
      <c r="B44" s="6" t="s">
        <v>882</v>
      </c>
    </row>
    <row r="45" spans="2:37" s="6" customFormat="1" ht="15" customHeight="1" x14ac:dyDescent="0.15"/>
  </sheetData>
  <mergeCells count="56">
    <mergeCell ref="C18:G18"/>
    <mergeCell ref="L18:AK18"/>
    <mergeCell ref="B6:AK6"/>
    <mergeCell ref="B7:AK7"/>
    <mergeCell ref="B8:AK8"/>
    <mergeCell ref="AA10:AB10"/>
    <mergeCell ref="AC10:AD10"/>
    <mergeCell ref="AF10:AG10"/>
    <mergeCell ref="AI10:AJ10"/>
    <mergeCell ref="B12:N12"/>
    <mergeCell ref="C16:G16"/>
    <mergeCell ref="L16:Z16"/>
    <mergeCell ref="C17:G17"/>
    <mergeCell ref="M17:Q17"/>
    <mergeCell ref="C19:G19"/>
    <mergeCell ref="L19:Q19"/>
    <mergeCell ref="C21:G21"/>
    <mergeCell ref="L21:AK21"/>
    <mergeCell ref="C22:G22"/>
    <mergeCell ref="L22:AK22"/>
    <mergeCell ref="C31:G31"/>
    <mergeCell ref="M31:Q31"/>
    <mergeCell ref="C23:G23"/>
    <mergeCell ref="C24:G24"/>
    <mergeCell ref="M24:Q24"/>
    <mergeCell ref="C25:G25"/>
    <mergeCell ref="L25:AK25"/>
    <mergeCell ref="C26:G26"/>
    <mergeCell ref="L26:Q26"/>
    <mergeCell ref="C28:G28"/>
    <mergeCell ref="L28:AK28"/>
    <mergeCell ref="C29:G29"/>
    <mergeCell ref="L29:AK29"/>
    <mergeCell ref="C30:G30"/>
    <mergeCell ref="C37:I37"/>
    <mergeCell ref="C32:G32"/>
    <mergeCell ref="L32:AK32"/>
    <mergeCell ref="C33:G33"/>
    <mergeCell ref="L33:Q33"/>
    <mergeCell ref="C35:I35"/>
    <mergeCell ref="N35:W35"/>
    <mergeCell ref="C36:I36"/>
    <mergeCell ref="L36:M36"/>
    <mergeCell ref="N36:O36"/>
    <mergeCell ref="Q36:R36"/>
    <mergeCell ref="T36:U36"/>
    <mergeCell ref="C42:G42"/>
    <mergeCell ref="L42:AK42"/>
    <mergeCell ref="C43:G43"/>
    <mergeCell ref="L43:Q43"/>
    <mergeCell ref="C39:G39"/>
    <mergeCell ref="C40:G40"/>
    <mergeCell ref="L40:AK40"/>
    <mergeCell ref="C41:G41"/>
    <mergeCell ref="M41:Q41"/>
    <mergeCell ref="L39:AK39"/>
  </mergeCells>
  <phoneticPr fontId="25"/>
  <dataValidations count="1">
    <dataValidation type="list" allowBlank="1" showInputMessage="1" prompt="選択" sqref="B12:N12" xr:uid="{00000000-0002-0000-1700-000000000000}">
      <formula1>工事届宛名</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499984740745262"/>
  </sheetPr>
  <dimension ref="A4:BU49"/>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41" ht="15" customHeight="1" x14ac:dyDescent="0.15">
      <c r="B4" s="289" t="s">
        <v>883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41" ht="1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41" ht="18" customHeight="1" x14ac:dyDescent="0.15">
      <c r="B6" s="163" t="s">
        <v>2064</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O6" s="7"/>
    </row>
    <row r="7" spans="2:41" ht="18" customHeight="1" x14ac:dyDescent="0.15">
      <c r="B7" s="163"/>
      <c r="C7" s="163" t="s">
        <v>2065</v>
      </c>
      <c r="D7" s="163"/>
      <c r="E7" s="163"/>
      <c r="F7" s="163"/>
      <c r="G7" s="163"/>
      <c r="H7" s="163"/>
      <c r="I7" s="163"/>
      <c r="J7" s="187"/>
      <c r="K7" s="163"/>
      <c r="L7" s="424" t="s">
        <v>1717</v>
      </c>
      <c r="M7" s="424"/>
      <c r="N7" s="424" t="str">
        <f>ITEM_all_first!$E$357</f>
        <v/>
      </c>
      <c r="O7" s="424"/>
      <c r="P7" s="188" t="s">
        <v>6</v>
      </c>
      <c r="Q7" s="424" t="str">
        <f>ITEM_all_first!$E$358</f>
        <v/>
      </c>
      <c r="R7" s="424"/>
      <c r="S7" s="188" t="s">
        <v>7</v>
      </c>
      <c r="T7" s="424" t="str">
        <f>ITEM_all_first!$E$359</f>
        <v/>
      </c>
      <c r="U7" s="424"/>
      <c r="V7" s="188" t="s">
        <v>863</v>
      </c>
      <c r="W7" s="163"/>
      <c r="X7" s="163"/>
      <c r="Y7" s="163"/>
      <c r="Z7" s="163"/>
      <c r="AA7" s="163"/>
      <c r="AB7" s="163"/>
      <c r="AC7" s="163"/>
      <c r="AD7" s="163"/>
      <c r="AE7" s="163"/>
      <c r="AF7" s="163"/>
      <c r="AG7" s="163"/>
      <c r="AH7" s="163"/>
      <c r="AI7" s="163"/>
      <c r="AJ7" s="163"/>
      <c r="AK7" s="131"/>
    </row>
    <row r="8" spans="2:41" ht="18" customHeight="1" x14ac:dyDescent="0.15">
      <c r="B8" s="189"/>
      <c r="C8" s="189" t="s">
        <v>2066</v>
      </c>
      <c r="D8" s="189"/>
      <c r="E8" s="189"/>
      <c r="F8" s="189"/>
      <c r="G8" s="189"/>
      <c r="H8" s="189"/>
      <c r="I8" s="189"/>
      <c r="J8" s="190"/>
      <c r="K8" s="189"/>
      <c r="L8" s="421" t="s">
        <v>1717</v>
      </c>
      <c r="M8" s="421"/>
      <c r="N8" s="421" t="str">
        <f>ITEM_all_first!$E$360</f>
        <v/>
      </c>
      <c r="O8" s="421"/>
      <c r="P8" s="191" t="s">
        <v>6</v>
      </c>
      <c r="Q8" s="421" t="str">
        <f>ITEM_all_first!$E$361</f>
        <v/>
      </c>
      <c r="R8" s="421"/>
      <c r="S8" s="191" t="s">
        <v>7</v>
      </c>
      <c r="T8" s="421" t="str">
        <f>ITEM_all_first!$E$362</f>
        <v/>
      </c>
      <c r="U8" s="421"/>
      <c r="V8" s="191" t="s">
        <v>863</v>
      </c>
      <c r="W8" s="189"/>
      <c r="X8" s="189"/>
      <c r="Y8" s="189"/>
      <c r="Z8" s="189"/>
      <c r="AA8" s="189"/>
      <c r="AB8" s="189"/>
      <c r="AC8" s="189"/>
      <c r="AD8" s="189"/>
      <c r="AE8" s="189"/>
      <c r="AF8" s="189"/>
      <c r="AG8" s="189"/>
      <c r="AH8" s="189"/>
      <c r="AI8" s="189"/>
      <c r="AJ8" s="189"/>
      <c r="AK8" s="164"/>
    </row>
    <row r="9" spans="2:41" ht="18" customHeight="1" x14ac:dyDescent="0.15">
      <c r="B9" s="163" t="s">
        <v>2067</v>
      </c>
    </row>
    <row r="10" spans="2:41" ht="18" customHeight="1" x14ac:dyDescent="0.15">
      <c r="B10" s="163"/>
      <c r="C10" s="6" t="s">
        <v>2068</v>
      </c>
      <c r="N10" s="36" t="s">
        <v>171</v>
      </c>
      <c r="O10" s="192" t="s">
        <v>521</v>
      </c>
      <c r="Q10" s="6" t="s">
        <v>2075</v>
      </c>
      <c r="S10" s="36" t="s">
        <v>171</v>
      </c>
      <c r="T10" s="192" t="s">
        <v>522</v>
      </c>
      <c r="V10" s="6" t="s">
        <v>884</v>
      </c>
      <c r="AB10" s="36" t="s">
        <v>171</v>
      </c>
      <c r="AC10" s="192" t="s">
        <v>847</v>
      </c>
      <c r="AE10" s="6" t="s">
        <v>885</v>
      </c>
    </row>
    <row r="11" spans="2:41" ht="18" customHeight="1" x14ac:dyDescent="0.15">
      <c r="B11" s="163"/>
      <c r="N11" s="36" t="s">
        <v>171</v>
      </c>
      <c r="O11" s="192" t="s">
        <v>848</v>
      </c>
      <c r="Q11" s="6" t="s">
        <v>2076</v>
      </c>
      <c r="S11" s="36" t="s">
        <v>171</v>
      </c>
      <c r="T11" s="192" t="s">
        <v>849</v>
      </c>
      <c r="V11" s="6" t="s">
        <v>886</v>
      </c>
      <c r="AB11" s="36" t="s">
        <v>171</v>
      </c>
      <c r="AC11" s="192" t="s">
        <v>887</v>
      </c>
      <c r="AE11" s="6" t="s">
        <v>888</v>
      </c>
    </row>
    <row r="12" spans="2:41" ht="18" customHeight="1" x14ac:dyDescent="0.15">
      <c r="B12" s="163"/>
      <c r="C12" s="6" t="s">
        <v>2069</v>
      </c>
      <c r="N12" s="36" t="s">
        <v>171</v>
      </c>
      <c r="O12" s="192" t="s">
        <v>521</v>
      </c>
      <c r="Q12" s="6" t="s">
        <v>2070</v>
      </c>
      <c r="Y12" s="36" t="s">
        <v>171</v>
      </c>
      <c r="Z12" s="192" t="s">
        <v>522</v>
      </c>
      <c r="AB12" s="6" t="s">
        <v>2071</v>
      </c>
    </row>
    <row r="13" spans="2:41" ht="18" customHeight="1" x14ac:dyDescent="0.15">
      <c r="B13" s="163"/>
      <c r="N13" s="36" t="s">
        <v>171</v>
      </c>
      <c r="O13" s="192" t="s">
        <v>847</v>
      </c>
      <c r="Q13" s="6" t="s">
        <v>2072</v>
      </c>
    </row>
    <row r="14" spans="2:41" ht="18" customHeight="1" x14ac:dyDescent="0.15">
      <c r="B14" s="189"/>
      <c r="C14" s="30"/>
      <c r="D14" s="30"/>
      <c r="E14" s="30"/>
      <c r="F14" s="30"/>
      <c r="G14" s="30"/>
      <c r="H14" s="30"/>
      <c r="I14" s="30"/>
      <c r="J14" s="30"/>
      <c r="K14" s="30"/>
      <c r="L14" s="30"/>
      <c r="M14" s="30"/>
      <c r="N14" s="5" t="s">
        <v>171</v>
      </c>
      <c r="O14" s="193" t="s">
        <v>848</v>
      </c>
      <c r="P14" s="30"/>
      <c r="Q14" s="30" t="s">
        <v>2073</v>
      </c>
      <c r="R14" s="30"/>
      <c r="S14" s="30"/>
      <c r="T14" s="30"/>
      <c r="U14" s="30"/>
      <c r="V14" s="30"/>
      <c r="W14" s="30"/>
      <c r="X14" s="30"/>
      <c r="Y14" s="5" t="s">
        <v>171</v>
      </c>
      <c r="Z14" s="193" t="s">
        <v>849</v>
      </c>
      <c r="AA14" s="30"/>
      <c r="AB14" s="30" t="s">
        <v>2074</v>
      </c>
      <c r="AC14" s="30"/>
      <c r="AD14" s="30"/>
      <c r="AE14" s="30"/>
      <c r="AF14" s="30"/>
      <c r="AG14" s="30"/>
      <c r="AH14" s="30"/>
      <c r="AI14" s="30"/>
      <c r="AJ14" s="30"/>
      <c r="AK14" s="30"/>
    </row>
    <row r="15" spans="2:41" ht="18" customHeight="1" x14ac:dyDescent="0.15">
      <c r="B15" s="163" t="s">
        <v>2084</v>
      </c>
    </row>
    <row r="16" spans="2:41" ht="18" customHeight="1" x14ac:dyDescent="0.15">
      <c r="B16" s="163"/>
      <c r="C16" s="6" t="s">
        <v>2082</v>
      </c>
      <c r="L16" s="295" t="str">
        <f>ITEM_all_first!$E$231</f>
        <v/>
      </c>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row>
    <row r="17" spans="2:38" ht="18" customHeight="1" x14ac:dyDescent="0.15">
      <c r="B17" s="163"/>
      <c r="C17" s="1" t="s">
        <v>2083</v>
      </c>
      <c r="K17" s="36" t="s">
        <v>171</v>
      </c>
      <c r="L17" s="57" t="s">
        <v>521</v>
      </c>
      <c r="N17" s="6" t="s">
        <v>891</v>
      </c>
      <c r="R17" s="36" t="s">
        <v>171</v>
      </c>
      <c r="S17" s="57" t="s">
        <v>522</v>
      </c>
      <c r="U17" s="6" t="s">
        <v>892</v>
      </c>
      <c r="Z17" s="36" t="s">
        <v>171</v>
      </c>
      <c r="AA17" s="57" t="s">
        <v>847</v>
      </c>
      <c r="AC17" s="6" t="s">
        <v>893</v>
      </c>
    </row>
    <row r="18" spans="2:38" ht="18" customHeight="1" x14ac:dyDescent="0.15">
      <c r="B18" s="189"/>
      <c r="C18" s="30"/>
      <c r="D18" s="30"/>
      <c r="E18" s="30"/>
      <c r="F18" s="30"/>
      <c r="G18" s="30"/>
      <c r="H18" s="30"/>
      <c r="I18" s="30"/>
      <c r="J18" s="30"/>
      <c r="K18" s="5" t="s">
        <v>171</v>
      </c>
      <c r="L18" s="58" t="s">
        <v>848</v>
      </c>
      <c r="M18" s="30"/>
      <c r="N18" s="30" t="s">
        <v>894</v>
      </c>
      <c r="O18" s="30"/>
      <c r="P18" s="30"/>
      <c r="Q18" s="30"/>
      <c r="R18" s="30"/>
      <c r="S18" s="5" t="s">
        <v>171</v>
      </c>
      <c r="T18" s="58" t="s">
        <v>849</v>
      </c>
      <c r="U18" s="30"/>
      <c r="V18" s="30" t="s">
        <v>895</v>
      </c>
      <c r="W18" s="30"/>
      <c r="X18" s="30"/>
      <c r="Y18" s="30"/>
      <c r="Z18" s="30"/>
      <c r="AA18" s="30"/>
      <c r="AB18" s="30"/>
      <c r="AC18" s="30"/>
      <c r="AD18" s="30"/>
      <c r="AE18" s="30"/>
      <c r="AF18" s="30"/>
      <c r="AG18" s="30"/>
      <c r="AH18" s="30"/>
      <c r="AI18" s="30"/>
      <c r="AJ18" s="30"/>
      <c r="AK18" s="30"/>
    </row>
    <row r="19" spans="2:38" ht="18" customHeight="1" x14ac:dyDescent="0.15">
      <c r="B19" s="189" t="s">
        <v>2085</v>
      </c>
      <c r="C19" s="27"/>
      <c r="D19" s="27"/>
      <c r="E19" s="27"/>
      <c r="F19" s="27"/>
      <c r="G19" s="27"/>
      <c r="H19" s="27"/>
      <c r="I19" s="27"/>
      <c r="J19" s="27"/>
      <c r="K19" s="22" t="str">
        <f>IF(ITEM_all_first!$E$281="■","■","□")</f>
        <v>□</v>
      </c>
      <c r="L19" s="60" t="s">
        <v>521</v>
      </c>
      <c r="M19" s="27"/>
      <c r="N19" s="27" t="s">
        <v>896</v>
      </c>
      <c r="O19" s="27"/>
      <c r="P19" s="22" t="str">
        <f>IF(ITEM_all_first!$E$282="■","■","□")</f>
        <v>□</v>
      </c>
      <c r="Q19" s="60" t="s">
        <v>522</v>
      </c>
      <c r="R19" s="27"/>
      <c r="S19" s="27" t="s">
        <v>897</v>
      </c>
      <c r="T19" s="27"/>
      <c r="U19" s="22" t="str">
        <f>IF(ITEM_all_first!$E$283="■","■","□")</f>
        <v>□</v>
      </c>
      <c r="V19" s="60" t="s">
        <v>847</v>
      </c>
      <c r="W19" s="27"/>
      <c r="X19" s="27" t="s">
        <v>898</v>
      </c>
      <c r="Y19" s="27"/>
      <c r="Z19" s="22" t="str">
        <f>IF(ITEM_all_first!$E$284="■","■","□")</f>
        <v>□</v>
      </c>
      <c r="AA19" s="60" t="s">
        <v>848</v>
      </c>
      <c r="AB19" s="27"/>
      <c r="AC19" s="27" t="s">
        <v>899</v>
      </c>
      <c r="AD19" s="27"/>
      <c r="AE19" s="27"/>
      <c r="AF19" s="27"/>
      <c r="AG19" s="27"/>
      <c r="AH19" s="27"/>
      <c r="AI19" s="27"/>
      <c r="AJ19" s="27"/>
      <c r="AK19" s="27"/>
    </row>
    <row r="20" spans="2:38" ht="18" customHeight="1" x14ac:dyDescent="0.15">
      <c r="B20" s="163" t="s">
        <v>2086</v>
      </c>
      <c r="K20" s="36" t="s">
        <v>171</v>
      </c>
      <c r="L20" s="57" t="s">
        <v>521</v>
      </c>
      <c r="N20" s="6" t="s">
        <v>900</v>
      </c>
      <c r="U20" s="9" t="s">
        <v>145</v>
      </c>
      <c r="V20" s="422"/>
      <c r="W20" s="422"/>
      <c r="X20" s="422"/>
      <c r="Y20" s="9" t="s">
        <v>146</v>
      </c>
    </row>
    <row r="21" spans="2:38" ht="18" customHeight="1" x14ac:dyDescent="0.15">
      <c r="B21" s="163"/>
      <c r="K21" s="36" t="s">
        <v>171</v>
      </c>
      <c r="L21" s="57" t="s">
        <v>522</v>
      </c>
      <c r="N21" s="6" t="s">
        <v>901</v>
      </c>
      <c r="U21" s="9" t="s">
        <v>145</v>
      </c>
      <c r="V21" s="288"/>
      <c r="W21" s="288"/>
      <c r="X21" s="288"/>
      <c r="Y21" s="9" t="s">
        <v>146</v>
      </c>
    </row>
    <row r="22" spans="2:38" ht="18" customHeight="1" x14ac:dyDescent="0.15">
      <c r="B22" s="189"/>
      <c r="C22" s="30"/>
      <c r="D22" s="30"/>
      <c r="E22" s="30"/>
      <c r="F22" s="30"/>
      <c r="G22" s="30"/>
      <c r="H22" s="30"/>
      <c r="I22" s="30"/>
      <c r="J22" s="30"/>
      <c r="K22" s="5" t="s">
        <v>171</v>
      </c>
      <c r="L22" s="58" t="s">
        <v>847</v>
      </c>
      <c r="M22" s="30"/>
      <c r="N22" s="30" t="s">
        <v>902</v>
      </c>
      <c r="O22" s="30"/>
      <c r="P22" s="30"/>
      <c r="Q22" s="30"/>
      <c r="R22" s="30"/>
      <c r="S22" s="30"/>
      <c r="T22" s="30"/>
      <c r="U22" s="32" t="s">
        <v>145</v>
      </c>
      <c r="V22" s="423"/>
      <c r="W22" s="423"/>
      <c r="X22" s="423"/>
      <c r="Y22" s="32" t="s">
        <v>146</v>
      </c>
      <c r="Z22" s="30"/>
      <c r="AA22" s="30"/>
      <c r="AB22" s="30"/>
      <c r="AC22" s="30"/>
      <c r="AD22" s="30"/>
      <c r="AE22" s="30"/>
      <c r="AF22" s="30"/>
      <c r="AG22" s="30"/>
      <c r="AH22" s="30"/>
      <c r="AI22" s="30"/>
      <c r="AJ22" s="30"/>
      <c r="AK22" s="30"/>
    </row>
    <row r="23" spans="2:38" ht="18" customHeight="1" x14ac:dyDescent="0.15">
      <c r="B23" s="163" t="s">
        <v>2087</v>
      </c>
    </row>
    <row r="24" spans="2:38" ht="18" customHeight="1" x14ac:dyDescent="0.15">
      <c r="C24" s="6" t="s">
        <v>2088</v>
      </c>
      <c r="K24" s="9" t="s">
        <v>145</v>
      </c>
      <c r="L24" s="288"/>
      <c r="M24" s="288"/>
      <c r="N24" s="288"/>
      <c r="O24" s="288"/>
      <c r="P24" s="288"/>
      <c r="Q24" s="288"/>
      <c r="R24" s="9" t="s">
        <v>146</v>
      </c>
      <c r="T24" s="9" t="s">
        <v>145</v>
      </c>
      <c r="U24" s="288"/>
      <c r="V24" s="288"/>
      <c r="W24" s="288"/>
      <c r="X24" s="288"/>
      <c r="Y24" s="288"/>
      <c r="Z24" s="288"/>
      <c r="AA24" s="9" t="s">
        <v>146</v>
      </c>
      <c r="AC24" s="9" t="s">
        <v>145</v>
      </c>
      <c r="AD24" s="288"/>
      <c r="AE24" s="288"/>
      <c r="AF24" s="288"/>
      <c r="AG24" s="288"/>
      <c r="AH24" s="288"/>
      <c r="AI24" s="288"/>
      <c r="AJ24" s="9" t="s">
        <v>146</v>
      </c>
    </row>
    <row r="25" spans="2:38" ht="18" customHeight="1" x14ac:dyDescent="0.15">
      <c r="C25" s="6" t="s">
        <v>2089</v>
      </c>
      <c r="D25" s="163"/>
      <c r="E25" s="163"/>
      <c r="F25" s="163"/>
      <c r="G25" s="163"/>
      <c r="H25" s="163"/>
      <c r="I25" s="163"/>
      <c r="J25" s="163"/>
      <c r="K25" s="194" t="s">
        <v>171</v>
      </c>
      <c r="L25" s="57" t="s">
        <v>521</v>
      </c>
      <c r="M25" s="163"/>
      <c r="N25" s="163" t="s">
        <v>903</v>
      </c>
      <c r="O25" s="163"/>
      <c r="P25" s="163"/>
      <c r="Q25" s="163"/>
      <c r="R25" s="163"/>
      <c r="S25" s="163"/>
      <c r="T25" s="194" t="s">
        <v>171</v>
      </c>
      <c r="U25" s="57" t="s">
        <v>521</v>
      </c>
      <c r="V25" s="163"/>
      <c r="W25" s="163" t="s">
        <v>903</v>
      </c>
      <c r="X25" s="163"/>
      <c r="Y25" s="163"/>
      <c r="Z25" s="163"/>
      <c r="AA25" s="163"/>
      <c r="AB25" s="163"/>
      <c r="AC25" s="194" t="s">
        <v>171</v>
      </c>
      <c r="AD25" s="57" t="s">
        <v>521</v>
      </c>
      <c r="AE25" s="163"/>
      <c r="AF25" s="163" t="s">
        <v>903</v>
      </c>
      <c r="AG25" s="163"/>
      <c r="AH25" s="163"/>
      <c r="AI25" s="163"/>
      <c r="AJ25" s="163"/>
      <c r="AK25" s="163"/>
      <c r="AL25" s="163"/>
    </row>
    <row r="26" spans="2:38" ht="18" customHeight="1" x14ac:dyDescent="0.15">
      <c r="D26" s="163"/>
      <c r="E26" s="163"/>
      <c r="F26" s="163"/>
      <c r="G26" s="163"/>
      <c r="H26" s="163"/>
      <c r="I26" s="163"/>
      <c r="J26" s="163"/>
      <c r="K26" s="194" t="s">
        <v>171</v>
      </c>
      <c r="L26" s="57" t="s">
        <v>522</v>
      </c>
      <c r="M26" s="163"/>
      <c r="N26" s="163" t="s">
        <v>2077</v>
      </c>
      <c r="O26" s="163"/>
      <c r="P26" s="163"/>
      <c r="Q26" s="163"/>
      <c r="R26" s="163"/>
      <c r="S26" s="163"/>
      <c r="T26" s="194" t="s">
        <v>171</v>
      </c>
      <c r="U26" s="57" t="s">
        <v>522</v>
      </c>
      <c r="V26" s="163"/>
      <c r="W26" s="163" t="s">
        <v>2077</v>
      </c>
      <c r="X26" s="163"/>
      <c r="Y26" s="163"/>
      <c r="Z26" s="163"/>
      <c r="AA26" s="163"/>
      <c r="AB26" s="163"/>
      <c r="AC26" s="194" t="s">
        <v>171</v>
      </c>
      <c r="AD26" s="57" t="s">
        <v>522</v>
      </c>
      <c r="AE26" s="163"/>
      <c r="AF26" s="163" t="s">
        <v>2077</v>
      </c>
      <c r="AG26" s="163"/>
      <c r="AH26" s="163"/>
      <c r="AI26" s="163"/>
      <c r="AJ26" s="163"/>
      <c r="AK26" s="163"/>
      <c r="AL26" s="163"/>
    </row>
    <row r="27" spans="2:38" ht="18" customHeight="1" x14ac:dyDescent="0.15">
      <c r="D27" s="163"/>
      <c r="E27" s="163"/>
      <c r="F27" s="163"/>
      <c r="G27" s="163"/>
      <c r="H27" s="163"/>
      <c r="I27" s="163"/>
      <c r="J27" s="163"/>
      <c r="K27" s="163"/>
      <c r="L27" s="163"/>
      <c r="M27" s="163"/>
      <c r="N27" s="163" t="s">
        <v>2078</v>
      </c>
      <c r="O27" s="163"/>
      <c r="P27" s="163"/>
      <c r="Q27" s="163"/>
      <c r="R27" s="163"/>
      <c r="S27" s="163"/>
      <c r="T27" s="163"/>
      <c r="U27" s="163"/>
      <c r="V27" s="163"/>
      <c r="W27" s="163" t="s">
        <v>2078</v>
      </c>
      <c r="X27" s="163"/>
      <c r="Y27" s="163"/>
      <c r="Z27" s="163"/>
      <c r="AA27" s="163"/>
      <c r="AB27" s="163"/>
      <c r="AC27" s="194" t="s">
        <v>171</v>
      </c>
      <c r="AD27" s="163"/>
      <c r="AE27" s="163"/>
      <c r="AF27" s="163" t="s">
        <v>2078</v>
      </c>
      <c r="AG27" s="163"/>
      <c r="AH27" s="163"/>
      <c r="AI27" s="163"/>
      <c r="AJ27" s="163"/>
      <c r="AK27" s="163"/>
      <c r="AL27" s="163"/>
    </row>
    <row r="28" spans="2:38" ht="18" customHeight="1" x14ac:dyDescent="0.15">
      <c r="D28" s="163"/>
      <c r="E28" s="163"/>
      <c r="F28" s="163"/>
      <c r="G28" s="163"/>
      <c r="H28" s="163"/>
      <c r="I28" s="163"/>
      <c r="J28" s="163"/>
      <c r="K28" s="194" t="s">
        <v>171</v>
      </c>
      <c r="L28" s="57" t="s">
        <v>847</v>
      </c>
      <c r="M28" s="163"/>
      <c r="N28" s="163" t="s">
        <v>904</v>
      </c>
      <c r="O28" s="163"/>
      <c r="P28" s="163"/>
      <c r="Q28" s="163"/>
      <c r="R28" s="163"/>
      <c r="S28" s="163"/>
      <c r="T28" s="194" t="s">
        <v>171</v>
      </c>
      <c r="U28" s="57" t="s">
        <v>847</v>
      </c>
      <c r="V28" s="163"/>
      <c r="W28" s="163" t="s">
        <v>904</v>
      </c>
      <c r="X28" s="163"/>
      <c r="Y28" s="163"/>
      <c r="Z28" s="163"/>
      <c r="AA28" s="163"/>
      <c r="AB28" s="163"/>
      <c r="AC28" s="194" t="s">
        <v>171</v>
      </c>
      <c r="AD28" s="57" t="s">
        <v>847</v>
      </c>
      <c r="AE28" s="163"/>
      <c r="AF28" s="163" t="s">
        <v>904</v>
      </c>
      <c r="AG28" s="163"/>
      <c r="AH28" s="163"/>
      <c r="AI28" s="163"/>
      <c r="AJ28" s="163"/>
      <c r="AK28" s="163"/>
      <c r="AL28" s="163"/>
    </row>
    <row r="29" spans="2:38" ht="18" customHeight="1" x14ac:dyDescent="0.15">
      <c r="D29" s="163"/>
      <c r="E29" s="163"/>
      <c r="F29" s="163"/>
      <c r="G29" s="163"/>
      <c r="H29" s="163"/>
      <c r="I29" s="163"/>
      <c r="J29" s="163"/>
      <c r="K29" s="194" t="s">
        <v>171</v>
      </c>
      <c r="L29" s="57" t="s">
        <v>848</v>
      </c>
      <c r="M29" s="163"/>
      <c r="N29" s="163" t="s">
        <v>905</v>
      </c>
      <c r="O29" s="163"/>
      <c r="P29" s="163"/>
      <c r="Q29" s="163"/>
      <c r="R29" s="163"/>
      <c r="S29" s="163"/>
      <c r="T29" s="194" t="s">
        <v>171</v>
      </c>
      <c r="U29" s="57" t="s">
        <v>848</v>
      </c>
      <c r="V29" s="163"/>
      <c r="W29" s="163" t="s">
        <v>905</v>
      </c>
      <c r="X29" s="163"/>
      <c r="Y29" s="163"/>
      <c r="Z29" s="163"/>
      <c r="AA29" s="163"/>
      <c r="AB29" s="163"/>
      <c r="AC29" s="194" t="s">
        <v>171</v>
      </c>
      <c r="AD29" s="57" t="s">
        <v>848</v>
      </c>
      <c r="AE29" s="163"/>
      <c r="AF29" s="163" t="s">
        <v>905</v>
      </c>
      <c r="AG29" s="163"/>
      <c r="AH29" s="163"/>
      <c r="AI29" s="163"/>
      <c r="AJ29" s="163"/>
      <c r="AK29" s="163"/>
      <c r="AL29" s="163"/>
    </row>
    <row r="30" spans="2:38" ht="18" customHeight="1" x14ac:dyDescent="0.15">
      <c r="D30" s="163"/>
      <c r="E30" s="163"/>
      <c r="F30" s="163"/>
      <c r="G30" s="163"/>
      <c r="H30" s="163"/>
      <c r="I30" s="163"/>
      <c r="J30" s="163"/>
      <c r="K30" s="194" t="s">
        <v>171</v>
      </c>
      <c r="L30" s="57" t="s">
        <v>849</v>
      </c>
      <c r="M30" s="163"/>
      <c r="N30" s="163" t="s">
        <v>906</v>
      </c>
      <c r="O30" s="163"/>
      <c r="P30" s="163"/>
      <c r="Q30" s="163"/>
      <c r="R30" s="163"/>
      <c r="S30" s="163"/>
      <c r="T30" s="194" t="s">
        <v>171</v>
      </c>
      <c r="U30" s="57" t="s">
        <v>849</v>
      </c>
      <c r="V30" s="163"/>
      <c r="W30" s="163" t="s">
        <v>906</v>
      </c>
      <c r="X30" s="163"/>
      <c r="Y30" s="163"/>
      <c r="Z30" s="163"/>
      <c r="AA30" s="163"/>
      <c r="AB30" s="163"/>
      <c r="AC30" s="194" t="s">
        <v>171</v>
      </c>
      <c r="AD30" s="57" t="s">
        <v>849</v>
      </c>
      <c r="AE30" s="163"/>
      <c r="AF30" s="163" t="s">
        <v>906</v>
      </c>
      <c r="AG30" s="163"/>
      <c r="AH30" s="163"/>
      <c r="AI30" s="163"/>
      <c r="AJ30" s="163"/>
      <c r="AK30" s="163"/>
      <c r="AL30" s="163"/>
    </row>
    <row r="31" spans="2:38" ht="18" customHeight="1" x14ac:dyDescent="0.15">
      <c r="D31" s="163"/>
      <c r="E31" s="163"/>
      <c r="F31" s="163"/>
      <c r="G31" s="163"/>
      <c r="H31" s="163"/>
      <c r="I31" s="163"/>
      <c r="J31" s="163"/>
      <c r="K31" s="194" t="s">
        <v>171</v>
      </c>
      <c r="L31" s="57" t="s">
        <v>887</v>
      </c>
      <c r="M31" s="163"/>
      <c r="N31" s="163" t="s">
        <v>907</v>
      </c>
      <c r="O31" s="163"/>
      <c r="P31" s="163"/>
      <c r="Q31" s="163"/>
      <c r="R31" s="163"/>
      <c r="S31" s="163"/>
      <c r="T31" s="194" t="s">
        <v>171</v>
      </c>
      <c r="U31" s="57" t="s">
        <v>887</v>
      </c>
      <c r="V31" s="163"/>
      <c r="W31" s="163" t="s">
        <v>907</v>
      </c>
      <c r="X31" s="163"/>
      <c r="Y31" s="163"/>
      <c r="Z31" s="163"/>
      <c r="AA31" s="163"/>
      <c r="AB31" s="163"/>
      <c r="AC31" s="194" t="s">
        <v>171</v>
      </c>
      <c r="AD31" s="57" t="s">
        <v>887</v>
      </c>
      <c r="AE31" s="163"/>
      <c r="AF31" s="163" t="s">
        <v>907</v>
      </c>
      <c r="AG31" s="163"/>
      <c r="AH31" s="163"/>
      <c r="AI31" s="163"/>
      <c r="AJ31" s="163"/>
      <c r="AK31" s="163"/>
      <c r="AL31" s="163"/>
    </row>
    <row r="32" spans="2:38" ht="18" customHeight="1" x14ac:dyDescent="0.15">
      <c r="D32" s="163"/>
      <c r="E32" s="163"/>
      <c r="F32" s="163"/>
      <c r="G32" s="163"/>
      <c r="H32" s="163"/>
      <c r="I32" s="163"/>
      <c r="J32" s="163"/>
      <c r="K32" s="194" t="s">
        <v>171</v>
      </c>
      <c r="L32" s="57" t="s">
        <v>890</v>
      </c>
      <c r="M32" s="163"/>
      <c r="N32" s="163" t="s">
        <v>337</v>
      </c>
      <c r="O32" s="163"/>
      <c r="P32" s="163"/>
      <c r="Q32" s="163"/>
      <c r="R32" s="163"/>
      <c r="S32" s="163"/>
      <c r="T32" s="194" t="s">
        <v>171</v>
      </c>
      <c r="U32" s="57" t="s">
        <v>890</v>
      </c>
      <c r="V32" s="163"/>
      <c r="W32" s="163" t="s">
        <v>337</v>
      </c>
      <c r="X32" s="163"/>
      <c r="Y32" s="163"/>
      <c r="Z32" s="163"/>
      <c r="AA32" s="163"/>
      <c r="AB32" s="163"/>
      <c r="AC32" s="194" t="s">
        <v>171</v>
      </c>
      <c r="AD32" s="57" t="s">
        <v>890</v>
      </c>
      <c r="AE32" s="163"/>
      <c r="AF32" s="163" t="s">
        <v>337</v>
      </c>
      <c r="AG32" s="163"/>
      <c r="AH32" s="163"/>
      <c r="AI32" s="163"/>
      <c r="AJ32" s="163"/>
      <c r="AK32" s="163"/>
      <c r="AL32" s="163"/>
    </row>
    <row r="33" spans="2:38" ht="18" customHeight="1" x14ac:dyDescent="0.15">
      <c r="D33" s="163"/>
      <c r="E33" s="163"/>
      <c r="F33" s="163"/>
      <c r="G33" s="163"/>
      <c r="H33" s="163"/>
      <c r="I33" s="163"/>
      <c r="J33" s="163"/>
      <c r="K33" s="194" t="s">
        <v>171</v>
      </c>
      <c r="L33" s="57"/>
      <c r="M33" s="163"/>
      <c r="N33" s="163" t="s">
        <v>2079</v>
      </c>
      <c r="O33" s="163"/>
      <c r="P33" s="163"/>
      <c r="Q33" s="163"/>
      <c r="R33" s="163"/>
      <c r="S33" s="163"/>
      <c r="T33" s="194" t="s">
        <v>171</v>
      </c>
      <c r="U33" s="57"/>
      <c r="V33" s="163"/>
      <c r="W33" s="163" t="s">
        <v>2079</v>
      </c>
      <c r="X33" s="163"/>
      <c r="Y33" s="163"/>
      <c r="Z33" s="163"/>
      <c r="AA33" s="163"/>
      <c r="AB33" s="163"/>
      <c r="AC33" s="194" t="s">
        <v>171</v>
      </c>
      <c r="AD33" s="57"/>
      <c r="AE33" s="163"/>
      <c r="AF33" s="163" t="s">
        <v>2079</v>
      </c>
      <c r="AG33" s="163"/>
      <c r="AH33" s="163"/>
      <c r="AI33" s="163"/>
      <c r="AJ33" s="163"/>
      <c r="AK33" s="163"/>
      <c r="AL33" s="163"/>
    </row>
    <row r="34" spans="2:38" ht="18" customHeight="1" x14ac:dyDescent="0.15">
      <c r="K34" s="9"/>
      <c r="L34" s="12"/>
      <c r="M34" s="12"/>
      <c r="N34" s="12"/>
      <c r="O34" s="12"/>
      <c r="P34" s="12"/>
      <c r="Q34" s="12"/>
      <c r="R34" s="9"/>
      <c r="T34" s="9"/>
      <c r="U34" s="12"/>
      <c r="V34" s="12"/>
      <c r="W34" s="12"/>
      <c r="X34" s="12"/>
      <c r="Y34" s="12"/>
      <c r="Z34" s="12"/>
      <c r="AA34" s="9"/>
      <c r="AC34" s="9"/>
      <c r="AD34" s="12"/>
      <c r="AE34" s="12"/>
      <c r="AF34" s="12"/>
      <c r="AG34" s="12"/>
      <c r="AH34" s="12"/>
      <c r="AI34" s="12"/>
      <c r="AJ34" s="9"/>
    </row>
    <row r="35" spans="2:38" ht="18" customHeight="1" x14ac:dyDescent="0.15">
      <c r="C35" s="6" t="s">
        <v>2090</v>
      </c>
      <c r="K35" s="194" t="s">
        <v>171</v>
      </c>
      <c r="L35" s="57" t="s">
        <v>521</v>
      </c>
      <c r="N35" s="6" t="s">
        <v>24</v>
      </c>
      <c r="T35" s="194" t="s">
        <v>171</v>
      </c>
      <c r="U35" s="57" t="s">
        <v>521</v>
      </c>
      <c r="W35" s="6" t="s">
        <v>24</v>
      </c>
      <c r="AC35" s="194" t="s">
        <v>171</v>
      </c>
      <c r="AD35" s="57" t="s">
        <v>521</v>
      </c>
      <c r="AF35" s="6" t="s">
        <v>24</v>
      </c>
    </row>
    <row r="36" spans="2:38" ht="18" customHeight="1" x14ac:dyDescent="0.15">
      <c r="K36" s="194" t="s">
        <v>171</v>
      </c>
      <c r="L36" s="57" t="s">
        <v>522</v>
      </c>
      <c r="N36" s="6" t="s">
        <v>908</v>
      </c>
      <c r="T36" s="194" t="s">
        <v>171</v>
      </c>
      <c r="U36" s="57" t="s">
        <v>522</v>
      </c>
      <c r="W36" s="6" t="s">
        <v>908</v>
      </c>
      <c r="AC36" s="194" t="s">
        <v>171</v>
      </c>
      <c r="AD36" s="57" t="s">
        <v>522</v>
      </c>
      <c r="AF36" s="6" t="s">
        <v>908</v>
      </c>
    </row>
    <row r="37" spans="2:38" ht="18" customHeight="1" x14ac:dyDescent="0.15">
      <c r="K37" s="194" t="s">
        <v>171</v>
      </c>
      <c r="L37" s="57" t="s">
        <v>847</v>
      </c>
      <c r="N37" s="6" t="s">
        <v>909</v>
      </c>
      <c r="T37" s="194" t="s">
        <v>171</v>
      </c>
      <c r="U37" s="57" t="s">
        <v>847</v>
      </c>
      <c r="W37" s="6" t="s">
        <v>909</v>
      </c>
      <c r="AC37" s="194" t="s">
        <v>171</v>
      </c>
      <c r="AD37" s="57" t="s">
        <v>847</v>
      </c>
      <c r="AF37" s="6" t="s">
        <v>909</v>
      </c>
    </row>
    <row r="38" spans="2:38" ht="18" customHeight="1" x14ac:dyDescent="0.15">
      <c r="K38" s="194" t="s">
        <v>171</v>
      </c>
      <c r="L38" s="57" t="s">
        <v>848</v>
      </c>
      <c r="N38" s="6" t="s">
        <v>910</v>
      </c>
      <c r="T38" s="194" t="s">
        <v>171</v>
      </c>
      <c r="U38" s="57" t="s">
        <v>848</v>
      </c>
      <c r="W38" s="6" t="s">
        <v>910</v>
      </c>
      <c r="AC38" s="194" t="s">
        <v>171</v>
      </c>
      <c r="AD38" s="57" t="s">
        <v>848</v>
      </c>
      <c r="AF38" s="6" t="s">
        <v>910</v>
      </c>
    </row>
    <row r="39" spans="2:38" ht="18" customHeight="1" x14ac:dyDescent="0.15">
      <c r="K39" s="194" t="s">
        <v>171</v>
      </c>
      <c r="L39" s="57" t="s">
        <v>849</v>
      </c>
      <c r="N39" s="6" t="s">
        <v>911</v>
      </c>
      <c r="T39" s="194" t="s">
        <v>171</v>
      </c>
      <c r="U39" s="57" t="s">
        <v>849</v>
      </c>
      <c r="W39" s="6" t="s">
        <v>911</v>
      </c>
      <c r="AC39" s="194" t="s">
        <v>171</v>
      </c>
      <c r="AD39" s="57" t="s">
        <v>849</v>
      </c>
      <c r="AF39" s="6" t="s">
        <v>911</v>
      </c>
    </row>
    <row r="40" spans="2:38" ht="18" customHeight="1" x14ac:dyDescent="0.15">
      <c r="K40" s="194" t="s">
        <v>171</v>
      </c>
      <c r="L40" s="57" t="s">
        <v>887</v>
      </c>
      <c r="N40" s="6" t="s">
        <v>337</v>
      </c>
      <c r="T40" s="194" t="s">
        <v>171</v>
      </c>
      <c r="U40" s="57" t="s">
        <v>887</v>
      </c>
      <c r="W40" s="6" t="s">
        <v>337</v>
      </c>
      <c r="AC40" s="194" t="s">
        <v>171</v>
      </c>
      <c r="AD40" s="57" t="s">
        <v>887</v>
      </c>
      <c r="AF40" s="6" t="s">
        <v>337</v>
      </c>
    </row>
    <row r="41" spans="2:38" ht="18" customHeight="1" x14ac:dyDescent="0.15">
      <c r="C41" s="163" t="s">
        <v>2080</v>
      </c>
      <c r="D41" s="163"/>
      <c r="E41" s="163"/>
      <c r="F41" s="163"/>
      <c r="G41" s="163"/>
      <c r="H41" s="163"/>
      <c r="I41" s="163"/>
      <c r="J41" s="163"/>
      <c r="K41" s="195" t="s">
        <v>145</v>
      </c>
      <c r="L41" s="420"/>
      <c r="M41" s="420"/>
      <c r="N41" s="420"/>
      <c r="O41" s="420"/>
      <c r="P41" s="420"/>
      <c r="Q41" s="163" t="s">
        <v>2081</v>
      </c>
      <c r="R41" s="163"/>
      <c r="S41" s="195" t="s">
        <v>146</v>
      </c>
      <c r="T41" s="195" t="s">
        <v>145</v>
      </c>
      <c r="U41" s="420"/>
      <c r="V41" s="420"/>
      <c r="W41" s="420"/>
      <c r="X41" s="420"/>
      <c r="Y41" s="420"/>
      <c r="Z41" s="163" t="s">
        <v>2081</v>
      </c>
      <c r="AA41" s="163"/>
      <c r="AB41" s="195" t="s">
        <v>146</v>
      </c>
      <c r="AC41" s="195" t="s">
        <v>145</v>
      </c>
      <c r="AD41" s="420"/>
      <c r="AE41" s="420"/>
      <c r="AF41" s="420"/>
      <c r="AG41" s="420"/>
      <c r="AH41" s="420"/>
      <c r="AI41" s="163" t="s">
        <v>2081</v>
      </c>
      <c r="AJ41" s="163"/>
      <c r="AK41" s="195" t="s">
        <v>146</v>
      </c>
    </row>
    <row r="42" spans="2:38" ht="18" customHeight="1" x14ac:dyDescent="0.15">
      <c r="C42" s="1" t="s">
        <v>2091</v>
      </c>
    </row>
    <row r="43" spans="2:38" ht="18" customHeight="1" x14ac:dyDescent="0.15">
      <c r="K43" s="9" t="s">
        <v>145</v>
      </c>
      <c r="L43" s="317"/>
      <c r="M43" s="317"/>
      <c r="N43" s="317"/>
      <c r="O43" s="317"/>
      <c r="P43" s="317"/>
      <c r="Q43" s="6" t="s">
        <v>912</v>
      </c>
      <c r="R43" s="9" t="s">
        <v>146</v>
      </c>
      <c r="T43" s="9" t="s">
        <v>145</v>
      </c>
      <c r="U43" s="317"/>
      <c r="V43" s="317"/>
      <c r="W43" s="317"/>
      <c r="X43" s="317"/>
      <c r="Y43" s="317"/>
      <c r="Z43" s="6" t="s">
        <v>912</v>
      </c>
      <c r="AA43" s="9" t="s">
        <v>146</v>
      </c>
      <c r="AC43" s="9" t="s">
        <v>145</v>
      </c>
      <c r="AD43" s="317"/>
      <c r="AE43" s="317"/>
      <c r="AF43" s="317"/>
      <c r="AG43" s="317"/>
      <c r="AH43" s="317"/>
      <c r="AI43" s="6" t="s">
        <v>912</v>
      </c>
      <c r="AJ43" s="9" t="s">
        <v>146</v>
      </c>
    </row>
    <row r="44" spans="2:38" ht="18" customHeight="1" x14ac:dyDescent="0.15">
      <c r="C44" s="1" t="s">
        <v>2092</v>
      </c>
      <c r="K44" s="9" t="s">
        <v>145</v>
      </c>
      <c r="L44" s="419"/>
      <c r="M44" s="419"/>
      <c r="N44" s="419"/>
      <c r="O44" s="419"/>
      <c r="P44" s="419"/>
      <c r="Q44" s="6" t="s">
        <v>913</v>
      </c>
      <c r="S44" s="9" t="s">
        <v>146</v>
      </c>
      <c r="T44" s="9" t="s">
        <v>145</v>
      </c>
      <c r="U44" s="419"/>
      <c r="V44" s="419"/>
      <c r="W44" s="419"/>
      <c r="X44" s="419"/>
      <c r="Y44" s="419"/>
      <c r="Z44" s="6" t="s">
        <v>913</v>
      </c>
      <c r="AB44" s="9" t="s">
        <v>146</v>
      </c>
      <c r="AC44" s="9" t="s">
        <v>145</v>
      </c>
      <c r="AD44" s="419"/>
      <c r="AE44" s="419"/>
      <c r="AF44" s="419"/>
      <c r="AG44" s="419"/>
      <c r="AH44" s="419"/>
      <c r="AI44" s="6" t="s">
        <v>913</v>
      </c>
      <c r="AK44" s="9" t="s">
        <v>146</v>
      </c>
    </row>
    <row r="45" spans="2:38" ht="18" customHeight="1" x14ac:dyDescent="0.15">
      <c r="C45" s="163" t="s">
        <v>2093</v>
      </c>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2:38" ht="18" customHeight="1" x14ac:dyDescent="0.15">
      <c r="C46" s="163"/>
      <c r="K46" s="9" t="s">
        <v>145</v>
      </c>
      <c r="L46" s="335"/>
      <c r="M46" s="335"/>
      <c r="N46" s="335"/>
      <c r="O46" s="335"/>
      <c r="P46" s="335"/>
      <c r="Q46" s="6" t="s">
        <v>812</v>
      </c>
      <c r="R46" s="9" t="s">
        <v>146</v>
      </c>
      <c r="T46" s="9" t="s">
        <v>145</v>
      </c>
      <c r="U46" s="335"/>
      <c r="V46" s="335"/>
      <c r="W46" s="335"/>
      <c r="X46" s="335"/>
      <c r="Y46" s="335"/>
      <c r="Z46" s="6" t="s">
        <v>812</v>
      </c>
      <c r="AA46" s="9" t="s">
        <v>146</v>
      </c>
      <c r="AC46" s="9" t="s">
        <v>145</v>
      </c>
      <c r="AD46" s="335"/>
      <c r="AE46" s="335"/>
      <c r="AF46" s="335"/>
      <c r="AG46" s="335"/>
      <c r="AH46" s="335"/>
      <c r="AI46" s="6" t="s">
        <v>812</v>
      </c>
      <c r="AJ46" s="9" t="s">
        <v>146</v>
      </c>
    </row>
    <row r="47" spans="2:38" ht="18" customHeight="1" x14ac:dyDescent="0.15">
      <c r="C47" s="163" t="s">
        <v>2094</v>
      </c>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2:38" ht="18" customHeight="1" x14ac:dyDescent="0.15">
      <c r="B48" s="30"/>
      <c r="C48" s="30"/>
      <c r="D48" s="30"/>
      <c r="E48" s="30"/>
      <c r="F48" s="30"/>
      <c r="G48" s="30"/>
      <c r="H48" s="30"/>
      <c r="I48" s="30"/>
      <c r="J48" s="30"/>
      <c r="K48" s="9" t="s">
        <v>145</v>
      </c>
      <c r="L48" s="335"/>
      <c r="M48" s="335"/>
      <c r="N48" s="335"/>
      <c r="O48" s="335"/>
      <c r="P48" s="335"/>
      <c r="Q48" s="6" t="s">
        <v>812</v>
      </c>
      <c r="R48" s="9" t="s">
        <v>146</v>
      </c>
      <c r="T48" s="9" t="s">
        <v>145</v>
      </c>
      <c r="U48" s="335"/>
      <c r="V48" s="335"/>
      <c r="W48" s="335"/>
      <c r="X48" s="335"/>
      <c r="Y48" s="335"/>
      <c r="Z48" s="6" t="s">
        <v>812</v>
      </c>
      <c r="AA48" s="9" t="s">
        <v>146</v>
      </c>
      <c r="AC48" s="9" t="s">
        <v>145</v>
      </c>
      <c r="AD48" s="335"/>
      <c r="AE48" s="335"/>
      <c r="AF48" s="335"/>
      <c r="AG48" s="335"/>
      <c r="AH48" s="335"/>
      <c r="AI48" s="6" t="s">
        <v>812</v>
      </c>
      <c r="AJ48" s="9" t="s">
        <v>146</v>
      </c>
      <c r="AK48" s="30"/>
    </row>
    <row r="49" spans="2:37" ht="18" customHeight="1" x14ac:dyDescent="0.15">
      <c r="B49" s="196" t="s">
        <v>2095</v>
      </c>
      <c r="C49" s="27"/>
      <c r="D49" s="27"/>
      <c r="E49" s="27"/>
      <c r="F49" s="27"/>
      <c r="G49" s="27"/>
      <c r="H49" s="27"/>
      <c r="I49" s="27"/>
      <c r="J49" s="27"/>
      <c r="K49" s="27"/>
      <c r="L49" s="27"/>
      <c r="M49" s="27"/>
      <c r="N49" s="27"/>
      <c r="O49" s="27"/>
      <c r="P49" s="27"/>
      <c r="Q49" s="27"/>
      <c r="R49" s="27"/>
      <c r="S49" s="27"/>
      <c r="T49" s="27"/>
      <c r="U49" s="418"/>
      <c r="V49" s="418"/>
      <c r="W49" s="418"/>
      <c r="X49" s="418"/>
      <c r="Y49" s="418"/>
      <c r="Z49" s="27" t="s">
        <v>914</v>
      </c>
      <c r="AA49" s="27"/>
      <c r="AB49" s="27"/>
      <c r="AC49" s="27"/>
      <c r="AD49" s="27"/>
      <c r="AE49" s="27"/>
      <c r="AF49" s="27"/>
      <c r="AG49" s="27"/>
      <c r="AH49" s="27"/>
      <c r="AI49" s="27"/>
      <c r="AJ49" s="27"/>
      <c r="AK49" s="27"/>
    </row>
  </sheetData>
  <mergeCells count="32">
    <mergeCell ref="B4:AK4"/>
    <mergeCell ref="L16:AK16"/>
    <mergeCell ref="L7:M7"/>
    <mergeCell ref="N7:O7"/>
    <mergeCell ref="Q7:R7"/>
    <mergeCell ref="T7:U7"/>
    <mergeCell ref="AD24:AI24"/>
    <mergeCell ref="L8:M8"/>
    <mergeCell ref="N8:O8"/>
    <mergeCell ref="Q8:R8"/>
    <mergeCell ref="T8:U8"/>
    <mergeCell ref="V20:X20"/>
    <mergeCell ref="V21:X21"/>
    <mergeCell ref="V22:X22"/>
    <mergeCell ref="L24:Q24"/>
    <mergeCell ref="U24:Z24"/>
    <mergeCell ref="L43:P43"/>
    <mergeCell ref="U43:Y43"/>
    <mergeCell ref="AD43:AH43"/>
    <mergeCell ref="L41:P41"/>
    <mergeCell ref="U41:Y41"/>
    <mergeCell ref="AD41:AH41"/>
    <mergeCell ref="L48:P48"/>
    <mergeCell ref="U48:Y48"/>
    <mergeCell ref="AD48:AH48"/>
    <mergeCell ref="U49:Y49"/>
    <mergeCell ref="L44:P44"/>
    <mergeCell ref="U44:Y44"/>
    <mergeCell ref="AD44:AH44"/>
    <mergeCell ref="L46:P46"/>
    <mergeCell ref="U46:Y46"/>
    <mergeCell ref="AD46:AH46"/>
  </mergeCells>
  <phoneticPr fontId="25"/>
  <dataValidations count="5">
    <dataValidation type="list" allowBlank="1" showInputMessage="1" prompt="選択" sqref="L24 U24 AD24" xr:uid="{00000000-0002-0000-1800-000000000000}">
      <formula1>工事届番号</formula1>
    </dataValidation>
    <dataValidation type="list" allowBlank="1" showInputMessage="1" prompt="選択" sqref="V21:X22" xr:uid="{00000000-0002-0000-1800-000001000000}">
      <formula1>工事届用途2</formula1>
    </dataValidation>
    <dataValidation type="list" allowBlank="1" showInputMessage="1" prompt="選択" sqref="V20:X20" xr:uid="{00000000-0002-0000-1800-000002000000}">
      <formula1>工事届用途1</formula1>
    </dataValidation>
    <dataValidation type="list" allowBlank="1" showInputMessage="1" prompt="選択" sqref="Z19 P19 U19 K19" xr:uid="{00000000-0002-0000-1800-000003000000}">
      <formula1>"※"</formula1>
    </dataValidation>
    <dataValidation type="list" allowBlank="1" showInputMessage="1" prompt="選択" sqref="N10:N14 S10:S11 AB10:AB11 Y12 Y14 K17:K18 R17 Z17 S18 K20:K22 T25:T26 K25:K26 K28:K33 T28:T33 AC25:AC33 T35:T40 AC35:AC40 K35:K40" xr:uid="{31D4978D-CD80-4AF6-A0A4-8D007DB38B6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499984740745262"/>
  </sheetPr>
  <dimension ref="A4:BU17"/>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426" t="s">
        <v>915</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row>
    <row r="5" spans="2:37" ht="15" customHeight="1" x14ac:dyDescent="0.15">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row>
    <row r="6" spans="2:37" ht="18" customHeight="1" x14ac:dyDescent="0.15">
      <c r="B6" s="163" t="s">
        <v>2096</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ht="18" customHeight="1" x14ac:dyDescent="0.15">
      <c r="B7" s="163"/>
      <c r="C7" s="163" t="s">
        <v>2088</v>
      </c>
      <c r="D7" s="187"/>
      <c r="E7" s="163"/>
      <c r="F7" s="163"/>
      <c r="G7" s="163"/>
      <c r="H7" s="163"/>
      <c r="I7" s="163"/>
      <c r="J7" s="187"/>
      <c r="K7" s="187"/>
      <c r="L7" s="163"/>
      <c r="M7" s="187"/>
      <c r="N7" s="427"/>
      <c r="O7" s="427"/>
      <c r="P7" s="427"/>
      <c r="Q7" s="163"/>
      <c r="R7" s="163"/>
      <c r="S7" s="163"/>
      <c r="T7" s="163"/>
      <c r="U7" s="163"/>
      <c r="V7" s="163"/>
      <c r="W7" s="163"/>
      <c r="X7" s="163"/>
      <c r="Y7" s="163"/>
      <c r="Z7" s="163"/>
      <c r="AA7" s="163"/>
      <c r="AB7" s="163"/>
      <c r="AC7" s="163"/>
      <c r="AD7" s="163"/>
      <c r="AE7" s="163"/>
      <c r="AF7" s="163"/>
      <c r="AG7" s="163"/>
      <c r="AH7" s="163"/>
      <c r="AI7" s="163"/>
      <c r="AJ7" s="163"/>
      <c r="AK7" s="163"/>
    </row>
    <row r="8" spans="2:37" ht="18" customHeight="1" x14ac:dyDescent="0.15">
      <c r="B8" s="163"/>
      <c r="C8" s="163" t="s">
        <v>2097</v>
      </c>
      <c r="D8" s="163"/>
      <c r="E8" s="163"/>
      <c r="F8" s="163"/>
      <c r="G8" s="163"/>
      <c r="H8" s="163"/>
      <c r="I8" s="163"/>
      <c r="J8" s="163"/>
      <c r="K8" s="163"/>
      <c r="L8" s="163"/>
      <c r="M8" s="187"/>
      <c r="N8" s="57" t="s">
        <v>2098</v>
      </c>
      <c r="O8" s="187"/>
      <c r="P8" s="163"/>
      <c r="Q8" s="187"/>
      <c r="R8" s="195" t="s">
        <v>787</v>
      </c>
      <c r="S8" s="194" t="s">
        <v>171</v>
      </c>
      <c r="T8" s="57" t="s">
        <v>790</v>
      </c>
      <c r="U8" s="163"/>
      <c r="V8" s="163"/>
      <c r="W8" s="194" t="s">
        <v>171</v>
      </c>
      <c r="X8" s="57" t="s">
        <v>2099</v>
      </c>
      <c r="Y8" s="163"/>
      <c r="Z8" s="163"/>
      <c r="AA8" s="194" t="s">
        <v>171</v>
      </c>
      <c r="AB8" s="57" t="s">
        <v>2100</v>
      </c>
      <c r="AC8" s="187"/>
      <c r="AD8" s="195" t="s">
        <v>779</v>
      </c>
      <c r="AE8" s="163"/>
      <c r="AF8" s="163"/>
      <c r="AG8" s="187"/>
      <c r="AH8" s="163"/>
      <c r="AI8" s="163"/>
      <c r="AJ8" s="163"/>
      <c r="AK8" s="163"/>
    </row>
    <row r="9" spans="2:37" ht="18" customHeight="1" x14ac:dyDescent="0.15">
      <c r="B9" s="163"/>
      <c r="C9" s="163"/>
      <c r="D9" s="163"/>
      <c r="E9" s="163"/>
      <c r="F9" s="163"/>
      <c r="G9" s="163"/>
      <c r="H9" s="163"/>
      <c r="I9" s="163"/>
      <c r="J9" s="163"/>
      <c r="K9" s="163"/>
      <c r="L9" s="163"/>
      <c r="M9" s="163"/>
      <c r="N9" s="57" t="s">
        <v>932</v>
      </c>
      <c r="O9" s="187"/>
      <c r="P9" s="163"/>
      <c r="Q9" s="163"/>
      <c r="R9" s="195" t="s">
        <v>787</v>
      </c>
      <c r="S9" s="163"/>
      <c r="T9" s="163"/>
      <c r="U9" s="163"/>
      <c r="V9" s="163"/>
      <c r="W9" s="194" t="s">
        <v>171</v>
      </c>
      <c r="X9" s="57" t="s">
        <v>2099</v>
      </c>
      <c r="Y9" s="163"/>
      <c r="Z9" s="163"/>
      <c r="AA9" s="194" t="s">
        <v>171</v>
      </c>
      <c r="AB9" s="57" t="s">
        <v>2100</v>
      </c>
      <c r="AC9" s="187"/>
      <c r="AD9" s="195" t="s">
        <v>779</v>
      </c>
      <c r="AE9" s="163"/>
      <c r="AF9" s="163"/>
      <c r="AG9" s="163"/>
      <c r="AH9" s="163"/>
      <c r="AI9" s="163"/>
      <c r="AJ9" s="163"/>
      <c r="AK9" s="163"/>
    </row>
    <row r="10" spans="2:37" ht="18" customHeight="1" x14ac:dyDescent="0.15">
      <c r="B10" s="163"/>
      <c r="C10" s="163" t="s">
        <v>2101</v>
      </c>
      <c r="D10" s="163"/>
      <c r="E10" s="163"/>
      <c r="F10" s="163"/>
      <c r="G10" s="163"/>
      <c r="H10" s="163"/>
      <c r="I10" s="187"/>
      <c r="J10" s="195"/>
      <c r="K10" s="187"/>
      <c r="L10" s="163"/>
      <c r="M10" s="194" t="s">
        <v>171</v>
      </c>
      <c r="N10" s="57" t="s">
        <v>2102</v>
      </c>
      <c r="O10" s="163"/>
      <c r="P10" s="163"/>
      <c r="Q10" s="163"/>
      <c r="R10" s="163"/>
      <c r="S10" s="195"/>
      <c r="T10" s="187"/>
      <c r="U10" s="194" t="s">
        <v>171</v>
      </c>
      <c r="V10" s="57" t="s">
        <v>2103</v>
      </c>
      <c r="W10" s="187"/>
      <c r="X10" s="195"/>
      <c r="Y10" s="187"/>
      <c r="Z10" s="163"/>
      <c r="AA10" s="194" t="s">
        <v>171</v>
      </c>
      <c r="AB10" s="57" t="s">
        <v>2104</v>
      </c>
      <c r="AC10" s="163"/>
      <c r="AD10" s="163"/>
      <c r="AE10" s="163"/>
      <c r="AF10" s="163"/>
      <c r="AG10" s="163"/>
      <c r="AH10" s="163"/>
      <c r="AI10" s="163"/>
      <c r="AJ10" s="163"/>
      <c r="AK10" s="163"/>
    </row>
    <row r="11" spans="2:37" ht="18" customHeight="1" x14ac:dyDescent="0.15">
      <c r="B11" s="163"/>
      <c r="C11" s="163"/>
      <c r="D11" s="163"/>
      <c r="E11" s="163"/>
      <c r="F11" s="163"/>
      <c r="G11" s="163"/>
      <c r="H11" s="163"/>
      <c r="I11" s="187"/>
      <c r="J11" s="195"/>
      <c r="K11" s="163"/>
      <c r="L11" s="163"/>
      <c r="M11" s="194" t="s">
        <v>171</v>
      </c>
      <c r="N11" s="57" t="s">
        <v>2105</v>
      </c>
      <c r="O11" s="163"/>
      <c r="P11" s="163"/>
      <c r="Q11" s="163"/>
      <c r="R11" s="163"/>
      <c r="S11" s="163"/>
      <c r="T11" s="163"/>
      <c r="U11" s="163"/>
      <c r="V11" s="194" t="s">
        <v>171</v>
      </c>
      <c r="W11" s="57" t="s">
        <v>917</v>
      </c>
      <c r="X11" s="163"/>
      <c r="Y11" s="163"/>
      <c r="Z11" s="163"/>
      <c r="AA11" s="163"/>
      <c r="AB11" s="163"/>
      <c r="AC11" s="163"/>
      <c r="AD11" s="163"/>
      <c r="AE11" s="163"/>
      <c r="AF11" s="163"/>
      <c r="AG11" s="163"/>
      <c r="AH11" s="163"/>
      <c r="AI11" s="163"/>
      <c r="AJ11" s="163"/>
      <c r="AK11" s="163"/>
    </row>
    <row r="12" spans="2:37" ht="18" customHeight="1" x14ac:dyDescent="0.15">
      <c r="B12" s="163"/>
      <c r="C12" s="163" t="s">
        <v>2106</v>
      </c>
      <c r="D12" s="163"/>
      <c r="E12" s="163"/>
      <c r="F12" s="163"/>
      <c r="G12" s="163"/>
      <c r="H12" s="163"/>
      <c r="I12" s="187"/>
      <c r="J12" s="195"/>
      <c r="K12" s="163"/>
      <c r="L12" s="163"/>
      <c r="M12" s="194" t="s">
        <v>171</v>
      </c>
      <c r="N12" s="57" t="s">
        <v>918</v>
      </c>
      <c r="O12" s="163"/>
      <c r="P12" s="163"/>
      <c r="Q12" s="163"/>
      <c r="R12" s="163"/>
      <c r="S12" s="163"/>
      <c r="T12" s="194" t="s">
        <v>171</v>
      </c>
      <c r="U12" s="57" t="s">
        <v>919</v>
      </c>
      <c r="V12" s="163"/>
      <c r="W12" s="163"/>
      <c r="X12" s="163"/>
      <c r="Y12" s="163"/>
      <c r="Z12" s="163"/>
      <c r="AA12" s="194" t="s">
        <v>171</v>
      </c>
      <c r="AB12" s="57" t="s">
        <v>920</v>
      </c>
      <c r="AC12" s="163"/>
      <c r="AD12" s="163"/>
      <c r="AE12" s="163"/>
      <c r="AF12" s="163"/>
      <c r="AG12" s="163"/>
      <c r="AH12" s="163"/>
      <c r="AI12" s="163"/>
      <c r="AJ12" s="163"/>
      <c r="AK12" s="163"/>
    </row>
    <row r="13" spans="2:37" ht="18" customHeight="1" x14ac:dyDescent="0.15">
      <c r="B13" s="163"/>
      <c r="C13" s="163" t="s">
        <v>2107</v>
      </c>
      <c r="D13" s="163"/>
      <c r="E13" s="163"/>
      <c r="F13" s="163"/>
      <c r="G13" s="163"/>
      <c r="H13" s="163"/>
      <c r="I13" s="187"/>
      <c r="J13" s="195"/>
      <c r="K13" s="163"/>
      <c r="L13" s="163"/>
      <c r="M13" s="194" t="s">
        <v>171</v>
      </c>
      <c r="N13" s="57" t="s">
        <v>921</v>
      </c>
      <c r="O13" s="163"/>
      <c r="P13" s="163"/>
      <c r="Q13" s="163"/>
      <c r="R13" s="163"/>
      <c r="S13" s="163"/>
      <c r="T13" s="194" t="s">
        <v>171</v>
      </c>
      <c r="U13" s="163" t="s">
        <v>924</v>
      </c>
      <c r="V13" s="163"/>
      <c r="W13" s="163"/>
      <c r="X13" s="163"/>
      <c r="Y13" s="163"/>
      <c r="Z13" s="163"/>
      <c r="AA13" s="194" t="s">
        <v>171</v>
      </c>
      <c r="AB13" s="163" t="s">
        <v>925</v>
      </c>
      <c r="AC13" s="163"/>
      <c r="AD13" s="163"/>
      <c r="AE13" s="163"/>
      <c r="AF13" s="163"/>
      <c r="AG13" s="163"/>
      <c r="AH13" s="163"/>
      <c r="AI13" s="163"/>
      <c r="AJ13" s="163"/>
      <c r="AK13" s="163"/>
    </row>
    <row r="14" spans="2:37" ht="18" customHeight="1" x14ac:dyDescent="0.15">
      <c r="B14" s="163"/>
      <c r="C14" s="163" t="s">
        <v>2108</v>
      </c>
      <c r="D14" s="163"/>
      <c r="E14" s="163"/>
      <c r="F14" s="163"/>
      <c r="G14" s="163"/>
      <c r="H14" s="163"/>
      <c r="I14" s="187"/>
      <c r="J14" s="195"/>
      <c r="K14" s="163"/>
      <c r="L14" s="163"/>
      <c r="M14" s="194" t="s">
        <v>171</v>
      </c>
      <c r="N14" s="163" t="s">
        <v>922</v>
      </c>
      <c r="O14" s="163"/>
      <c r="P14" s="163"/>
      <c r="Q14" s="163"/>
      <c r="R14" s="163"/>
      <c r="S14" s="163"/>
      <c r="T14" s="194" t="s">
        <v>171</v>
      </c>
      <c r="U14" s="163" t="s">
        <v>923</v>
      </c>
      <c r="V14" s="163"/>
      <c r="W14" s="163"/>
      <c r="X14" s="163"/>
      <c r="Y14" s="163"/>
      <c r="Z14" s="163"/>
      <c r="AA14" s="194" t="s">
        <v>171</v>
      </c>
      <c r="AB14" s="163" t="s">
        <v>2109</v>
      </c>
      <c r="AC14" s="163"/>
      <c r="AD14" s="163"/>
      <c r="AE14" s="163"/>
      <c r="AF14" s="163"/>
      <c r="AG14" s="163"/>
      <c r="AH14" s="163"/>
      <c r="AI14" s="163"/>
      <c r="AJ14" s="163"/>
      <c r="AK14" s="163"/>
    </row>
    <row r="15" spans="2:37" ht="18" customHeight="1" x14ac:dyDescent="0.15">
      <c r="B15" s="163"/>
      <c r="C15" s="163" t="s">
        <v>2110</v>
      </c>
      <c r="D15" s="163"/>
      <c r="E15" s="163"/>
      <c r="F15" s="163"/>
      <c r="G15" s="163"/>
      <c r="H15" s="163"/>
      <c r="I15" s="187"/>
      <c r="J15" s="195"/>
      <c r="K15" s="163"/>
      <c r="L15" s="163"/>
      <c r="M15" s="194" t="s">
        <v>171</v>
      </c>
      <c r="N15" s="57" t="s">
        <v>936</v>
      </c>
      <c r="O15" s="163"/>
      <c r="P15" s="163"/>
      <c r="Q15" s="163"/>
      <c r="R15" s="163"/>
      <c r="S15" s="194" t="s">
        <v>171</v>
      </c>
      <c r="T15" s="163" t="s">
        <v>937</v>
      </c>
      <c r="U15" s="163"/>
      <c r="V15" s="163"/>
      <c r="W15" s="163"/>
      <c r="X15" s="163"/>
      <c r="Y15" s="194" t="s">
        <v>171</v>
      </c>
      <c r="Z15" s="163" t="s">
        <v>938</v>
      </c>
      <c r="AA15" s="163"/>
      <c r="AB15" s="163"/>
      <c r="AC15" s="163"/>
      <c r="AD15" s="163"/>
      <c r="AE15" s="163"/>
      <c r="AF15" s="194" t="s">
        <v>171</v>
      </c>
      <c r="AG15" s="163" t="s">
        <v>2111</v>
      </c>
      <c r="AH15" s="163"/>
      <c r="AI15" s="163"/>
      <c r="AJ15" s="163"/>
      <c r="AK15" s="163"/>
    </row>
    <row r="16" spans="2:37" ht="18" customHeight="1" x14ac:dyDescent="0.15">
      <c r="B16" s="163"/>
      <c r="C16" s="163" t="s">
        <v>2112</v>
      </c>
      <c r="D16" s="163"/>
      <c r="E16" s="163"/>
      <c r="F16" s="163"/>
      <c r="G16" s="163"/>
      <c r="H16" s="163"/>
      <c r="I16" s="187"/>
      <c r="J16" s="163"/>
      <c r="K16" s="163"/>
      <c r="L16" s="187"/>
      <c r="M16" s="163"/>
      <c r="N16" s="163" t="s">
        <v>145</v>
      </c>
      <c r="O16" s="428"/>
      <c r="P16" s="428"/>
      <c r="Q16" s="428"/>
      <c r="R16" s="163" t="s">
        <v>926</v>
      </c>
      <c r="S16" s="163" t="s">
        <v>779</v>
      </c>
      <c r="T16" s="163" t="s">
        <v>145</v>
      </c>
      <c r="U16" s="428"/>
      <c r="V16" s="428"/>
      <c r="W16" s="428"/>
      <c r="X16" s="163" t="s">
        <v>926</v>
      </c>
      <c r="Y16" s="163" t="s">
        <v>779</v>
      </c>
      <c r="Z16" s="163" t="s">
        <v>145</v>
      </c>
      <c r="AA16" s="428"/>
      <c r="AB16" s="428"/>
      <c r="AC16" s="428"/>
      <c r="AD16" s="163" t="s">
        <v>926</v>
      </c>
      <c r="AE16" s="163" t="s">
        <v>779</v>
      </c>
      <c r="AF16" s="163" t="s">
        <v>145</v>
      </c>
      <c r="AG16" s="428"/>
      <c r="AH16" s="428"/>
      <c r="AI16" s="428"/>
      <c r="AJ16" s="163" t="s">
        <v>926</v>
      </c>
      <c r="AK16" s="163" t="s">
        <v>779</v>
      </c>
    </row>
    <row r="17" spans="2:37" ht="18" customHeight="1" x14ac:dyDescent="0.15">
      <c r="B17" s="189"/>
      <c r="C17" s="189" t="s">
        <v>2113</v>
      </c>
      <c r="D17" s="189"/>
      <c r="E17" s="189"/>
      <c r="F17" s="189"/>
      <c r="G17" s="189"/>
      <c r="H17" s="189"/>
      <c r="I17" s="189"/>
      <c r="J17" s="190"/>
      <c r="K17" s="189"/>
      <c r="L17" s="190"/>
      <c r="M17" s="189"/>
      <c r="N17" s="189" t="s">
        <v>145</v>
      </c>
      <c r="O17" s="425"/>
      <c r="P17" s="425"/>
      <c r="Q17" s="425"/>
      <c r="R17" s="189" t="s">
        <v>912</v>
      </c>
      <c r="S17" s="189" t="s">
        <v>779</v>
      </c>
      <c r="T17" s="189" t="s">
        <v>145</v>
      </c>
      <c r="U17" s="425"/>
      <c r="V17" s="425"/>
      <c r="W17" s="425"/>
      <c r="X17" s="189" t="s">
        <v>912</v>
      </c>
      <c r="Y17" s="189" t="s">
        <v>779</v>
      </c>
      <c r="Z17" s="189" t="s">
        <v>145</v>
      </c>
      <c r="AA17" s="425"/>
      <c r="AB17" s="425"/>
      <c r="AC17" s="425"/>
      <c r="AD17" s="189" t="s">
        <v>912</v>
      </c>
      <c r="AE17" s="189" t="s">
        <v>779</v>
      </c>
      <c r="AF17" s="189" t="s">
        <v>145</v>
      </c>
      <c r="AG17" s="425"/>
      <c r="AH17" s="425"/>
      <c r="AI17" s="425"/>
      <c r="AJ17" s="189" t="s">
        <v>912</v>
      </c>
      <c r="AK17" s="189" t="s">
        <v>779</v>
      </c>
    </row>
  </sheetData>
  <mergeCells count="10">
    <mergeCell ref="U17:W17"/>
    <mergeCell ref="AA17:AC17"/>
    <mergeCell ref="AG17:AI17"/>
    <mergeCell ref="B4:AK4"/>
    <mergeCell ref="N7:P7"/>
    <mergeCell ref="O16:Q16"/>
    <mergeCell ref="U16:W16"/>
    <mergeCell ref="AA16:AC16"/>
    <mergeCell ref="AG16:AI16"/>
    <mergeCell ref="O17:Q17"/>
  </mergeCells>
  <phoneticPr fontId="25"/>
  <dataValidations count="3">
    <dataValidation type="list" allowBlank="1" showInputMessage="1" prompt="選択" sqref="N7:P7" xr:uid="{0F4828AD-5AB4-475F-AF67-735FBDD2D218}">
      <formula1>工事届番号</formula1>
    </dataValidation>
    <dataValidation type="list" allowBlank="1" showInputMessage="1" prompt="選択" sqref="J10:J15 S10 AB8:AB9 X10" xr:uid="{253143E5-FACC-40DD-8775-C03A060B75E3}">
      <formula1>"※"</formula1>
    </dataValidation>
    <dataValidation type="list" allowBlank="1" showInputMessage="1" prompt="選択" sqref="AA8:AA10 W8:W9 S8 M10:M15 U10 V11 AF15 S15 T12:T14 Y15 AA12:AA14" xr:uid="{80FE7FC4-2CB1-48CB-B77A-A1A539B04FC9}">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8" tint="-0.499984740745262"/>
  </sheetPr>
  <dimension ref="A4:BU15"/>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927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8" customHeight="1" x14ac:dyDescent="0.15">
      <c r="B6" s="183" t="s">
        <v>2151</v>
      </c>
      <c r="M6" s="57" t="s">
        <v>928</v>
      </c>
      <c r="V6" s="9" t="s">
        <v>145</v>
      </c>
      <c r="W6" s="288"/>
      <c r="X6" s="288"/>
      <c r="Y6" s="288"/>
      <c r="Z6" s="9" t="s">
        <v>146</v>
      </c>
    </row>
    <row r="7" spans="2:37" ht="18" customHeight="1" x14ac:dyDescent="0.15">
      <c r="B7" s="163"/>
      <c r="M7" s="57" t="s">
        <v>929</v>
      </c>
      <c r="V7" s="9" t="s">
        <v>145</v>
      </c>
      <c r="W7" s="288"/>
      <c r="X7" s="288"/>
      <c r="Y7" s="288"/>
      <c r="Z7" s="9" t="s">
        <v>146</v>
      </c>
    </row>
    <row r="8" spans="2:37" ht="18" customHeight="1" x14ac:dyDescent="0.15">
      <c r="B8" s="163"/>
      <c r="M8" s="57" t="s">
        <v>930</v>
      </c>
      <c r="V8" s="9" t="s">
        <v>145</v>
      </c>
      <c r="W8" s="288"/>
      <c r="X8" s="288"/>
      <c r="Y8" s="288"/>
      <c r="Z8" s="9" t="s">
        <v>146</v>
      </c>
    </row>
    <row r="9" spans="2:37" ht="18" customHeight="1" x14ac:dyDescent="0.15">
      <c r="B9" s="163" t="s">
        <v>2152</v>
      </c>
      <c r="L9" s="36" t="s">
        <v>171</v>
      </c>
      <c r="M9" s="57" t="s">
        <v>931</v>
      </c>
      <c r="W9" s="36" t="s">
        <v>171</v>
      </c>
      <c r="X9" s="57" t="s">
        <v>932</v>
      </c>
    </row>
    <row r="10" spans="2:37" ht="18" customHeight="1" x14ac:dyDescent="0.15">
      <c r="B10" s="163" t="s">
        <v>2153</v>
      </c>
      <c r="L10" s="36" t="s">
        <v>171</v>
      </c>
      <c r="M10" s="57" t="s">
        <v>933</v>
      </c>
      <c r="W10" s="36" t="s">
        <v>171</v>
      </c>
      <c r="X10" s="57" t="s">
        <v>932</v>
      </c>
    </row>
    <row r="11" spans="2:37" ht="18" customHeight="1" x14ac:dyDescent="0.15">
      <c r="B11" s="163" t="s">
        <v>2154</v>
      </c>
      <c r="L11" s="335"/>
      <c r="M11" s="335"/>
      <c r="N11" s="335"/>
      <c r="O11" s="6" t="s">
        <v>934</v>
      </c>
    </row>
    <row r="12" spans="2:37" ht="18" customHeight="1" x14ac:dyDescent="0.15">
      <c r="B12" s="163" t="s">
        <v>2155</v>
      </c>
      <c r="L12" s="335"/>
      <c r="M12" s="335"/>
      <c r="N12" s="335"/>
      <c r="O12" s="6" t="s">
        <v>935</v>
      </c>
    </row>
    <row r="13" spans="2:37" ht="18" customHeight="1" x14ac:dyDescent="0.15">
      <c r="B13" s="163" t="s">
        <v>2156</v>
      </c>
      <c r="L13" s="194" t="s">
        <v>171</v>
      </c>
      <c r="M13" s="57" t="s">
        <v>936</v>
      </c>
      <c r="N13" s="163"/>
      <c r="O13" s="163"/>
      <c r="P13" s="163"/>
      <c r="Q13" s="187"/>
      <c r="R13" s="194" t="s">
        <v>171</v>
      </c>
      <c r="S13" s="163" t="s">
        <v>937</v>
      </c>
      <c r="T13" s="163"/>
      <c r="U13" s="163"/>
      <c r="V13" s="163"/>
      <c r="W13" s="187"/>
      <c r="X13" s="194" t="s">
        <v>171</v>
      </c>
      <c r="Y13" s="163" t="s">
        <v>938</v>
      </c>
      <c r="Z13" s="163"/>
    </row>
    <row r="14" spans="2:37" ht="18" customHeight="1" x14ac:dyDescent="0.15">
      <c r="B14" s="163" t="s">
        <v>2157</v>
      </c>
      <c r="L14" s="317"/>
      <c r="M14" s="317"/>
      <c r="N14" s="317"/>
      <c r="O14" s="317"/>
      <c r="P14" s="317"/>
      <c r="Q14" s="6" t="s">
        <v>939</v>
      </c>
    </row>
    <row r="15" spans="2:37" ht="18" customHeight="1" x14ac:dyDescent="0.15">
      <c r="B15" s="189" t="s">
        <v>2158</v>
      </c>
      <c r="C15" s="30"/>
      <c r="D15" s="30"/>
      <c r="E15" s="30"/>
      <c r="F15" s="30"/>
      <c r="G15" s="30"/>
      <c r="H15" s="30"/>
      <c r="I15" s="30"/>
      <c r="J15" s="30"/>
      <c r="K15" s="30"/>
      <c r="L15" s="429"/>
      <c r="M15" s="429"/>
      <c r="N15" s="429"/>
      <c r="O15" s="429"/>
      <c r="P15" s="429"/>
      <c r="Q15" s="30" t="s">
        <v>940</v>
      </c>
      <c r="R15" s="30"/>
      <c r="S15" s="30"/>
      <c r="T15" s="30"/>
      <c r="U15" s="30"/>
      <c r="V15" s="30"/>
      <c r="W15" s="30"/>
      <c r="X15" s="30"/>
      <c r="Y15" s="30"/>
      <c r="Z15" s="30"/>
      <c r="AA15" s="30"/>
      <c r="AB15" s="30"/>
      <c r="AC15" s="30"/>
      <c r="AD15" s="30"/>
      <c r="AE15" s="30"/>
      <c r="AF15" s="30"/>
      <c r="AG15" s="30"/>
      <c r="AH15" s="30"/>
      <c r="AI15" s="30"/>
      <c r="AJ15" s="30"/>
      <c r="AK15" s="30"/>
    </row>
  </sheetData>
  <mergeCells count="8">
    <mergeCell ref="L14:P14"/>
    <mergeCell ref="L15:P15"/>
    <mergeCell ref="B4:AK4"/>
    <mergeCell ref="W6:Y6"/>
    <mergeCell ref="W7:Y7"/>
    <mergeCell ref="W8:Y8"/>
    <mergeCell ref="L11:N11"/>
    <mergeCell ref="L12:N12"/>
  </mergeCells>
  <phoneticPr fontId="25"/>
  <dataValidations count="3">
    <dataValidation type="list" allowBlank="1" showInputMessage="1" prompt="選択" sqref="W6:Y6" xr:uid="{00000000-0002-0000-1A00-000000000000}">
      <formula1>工事届用途1</formula1>
    </dataValidation>
    <dataValidation type="list" allowBlank="1" showInputMessage="1" prompt="選択" sqref="W7:Y8" xr:uid="{00000000-0002-0000-1A00-000001000000}">
      <formula1>工事届用途2</formula1>
    </dataValidation>
    <dataValidation type="list" allowBlank="1" showInputMessage="1" prompt="選択" sqref="X13 W9:W10 L13 R13 L9:L10" xr:uid="{0BD1A82F-5D6D-4A51-A6A8-960F470DEDDC}">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79998168889431442"/>
  </sheetPr>
  <dimension ref="A4:BU39"/>
  <sheetViews>
    <sheetView showGridLines="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1724</v>
      </c>
    </row>
    <row r="8" spans="2:37" ht="39.950000000000003" customHeight="1" x14ac:dyDescent="0.15">
      <c r="B8" s="447" t="s">
        <v>1020</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row>
    <row r="13" spans="2:37" ht="39.950000000000003" customHeight="1" x14ac:dyDescent="0.15">
      <c r="D13" s="448" t="s">
        <v>1021</v>
      </c>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row>
    <row r="16" spans="2:37" ht="30" customHeight="1" x14ac:dyDescent="0.15">
      <c r="C16" s="431" t="s">
        <v>1022</v>
      </c>
      <c r="D16" s="432"/>
      <c r="E16" s="432"/>
      <c r="F16" s="432"/>
      <c r="G16" s="432"/>
      <c r="H16" s="432"/>
      <c r="I16" s="433"/>
      <c r="J16" s="13"/>
      <c r="K16" s="167" t="s">
        <v>171</v>
      </c>
      <c r="L16" s="162" t="s">
        <v>2277</v>
      </c>
      <c r="M16" s="145"/>
      <c r="N16" s="145"/>
      <c r="O16" s="145"/>
      <c r="P16" s="145"/>
      <c r="Q16" s="145"/>
      <c r="R16" s="145"/>
      <c r="S16" s="145"/>
      <c r="T16" s="145"/>
      <c r="U16" s="145"/>
      <c r="V16" s="145"/>
      <c r="W16" s="145"/>
      <c r="X16" s="145"/>
      <c r="Y16" s="145"/>
      <c r="Z16" s="204"/>
      <c r="AA16" s="162"/>
      <c r="AB16" s="145"/>
      <c r="AC16" s="145"/>
      <c r="AD16" s="145"/>
      <c r="AE16" s="145"/>
      <c r="AF16" s="145"/>
      <c r="AG16" s="145"/>
      <c r="AH16" s="145"/>
      <c r="AI16" s="145"/>
      <c r="AJ16" s="63"/>
    </row>
    <row r="17" spans="3:36" ht="30" customHeight="1" x14ac:dyDescent="0.15">
      <c r="C17" s="434"/>
      <c r="D17" s="435"/>
      <c r="E17" s="435"/>
      <c r="F17" s="435"/>
      <c r="G17" s="435"/>
      <c r="H17" s="435"/>
      <c r="I17" s="436"/>
      <c r="J17" s="24"/>
      <c r="K17" s="166" t="s">
        <v>171</v>
      </c>
      <c r="L17" s="68" t="s">
        <v>2276</v>
      </c>
      <c r="Z17" s="166" t="s">
        <v>171</v>
      </c>
      <c r="AA17" s="68" t="s">
        <v>2275</v>
      </c>
      <c r="AJ17" s="25"/>
    </row>
    <row r="18" spans="3:36" ht="30" customHeight="1" x14ac:dyDescent="0.15">
      <c r="C18" s="434"/>
      <c r="D18" s="435"/>
      <c r="E18" s="435"/>
      <c r="F18" s="435"/>
      <c r="G18" s="435"/>
      <c r="H18" s="435"/>
      <c r="I18" s="436"/>
      <c r="J18" s="24"/>
      <c r="K18" s="166" t="s">
        <v>171</v>
      </c>
      <c r="L18" s="68" t="s">
        <v>1967</v>
      </c>
      <c r="Z18" s="166" t="s">
        <v>171</v>
      </c>
      <c r="AA18" s="68" t="s">
        <v>1968</v>
      </c>
      <c r="AJ18" s="25"/>
    </row>
    <row r="19" spans="3:36" ht="30" customHeight="1" x14ac:dyDescent="0.15">
      <c r="C19" s="434"/>
      <c r="D19" s="435"/>
      <c r="E19" s="435"/>
      <c r="F19" s="435"/>
      <c r="G19" s="435"/>
      <c r="H19" s="435"/>
      <c r="I19" s="436"/>
      <c r="J19" s="24"/>
      <c r="K19" s="166" t="s">
        <v>171</v>
      </c>
      <c r="L19" s="68" t="s">
        <v>1969</v>
      </c>
      <c r="Z19" s="68"/>
      <c r="AA19" s="68"/>
      <c r="AJ19" s="25"/>
    </row>
    <row r="20" spans="3:36" ht="30" customHeight="1" x14ac:dyDescent="0.15">
      <c r="C20" s="434"/>
      <c r="D20" s="435"/>
      <c r="E20" s="435"/>
      <c r="F20" s="435"/>
      <c r="G20" s="435"/>
      <c r="H20" s="435"/>
      <c r="I20" s="436"/>
      <c r="J20" s="24"/>
      <c r="K20" s="166" t="s">
        <v>171</v>
      </c>
      <c r="L20" s="68" t="s">
        <v>1970</v>
      </c>
      <c r="Z20" s="68"/>
      <c r="AA20" s="68"/>
      <c r="AJ20" s="25"/>
    </row>
    <row r="21" spans="3:36" ht="30" customHeight="1" x14ac:dyDescent="0.15">
      <c r="C21" s="437"/>
      <c r="D21" s="438"/>
      <c r="E21" s="438"/>
      <c r="F21" s="438"/>
      <c r="G21" s="438"/>
      <c r="H21" s="438"/>
      <c r="I21" s="439"/>
      <c r="J21" s="29"/>
      <c r="K21" s="168" t="s">
        <v>171</v>
      </c>
      <c r="L21" s="169" t="s">
        <v>1971</v>
      </c>
      <c r="M21" s="30"/>
      <c r="N21" s="30"/>
      <c r="O21" s="30"/>
      <c r="P21" s="30"/>
      <c r="Q21" s="30"/>
      <c r="R21" s="30"/>
      <c r="S21" s="30"/>
      <c r="T21" s="30"/>
      <c r="U21" s="30"/>
      <c r="V21" s="30"/>
      <c r="W21" s="30"/>
      <c r="X21" s="30"/>
      <c r="Y21" s="30"/>
      <c r="Z21" s="30"/>
      <c r="AA21" s="30"/>
      <c r="AB21" s="30"/>
      <c r="AC21" s="30"/>
      <c r="AD21" s="30"/>
      <c r="AE21" s="30"/>
      <c r="AF21" s="30"/>
      <c r="AG21" s="30"/>
      <c r="AH21" s="30"/>
      <c r="AI21" s="30"/>
      <c r="AJ21" s="31"/>
    </row>
    <row r="22" spans="3:36" ht="30" customHeight="1" x14ac:dyDescent="0.15">
      <c r="C22" s="444" t="s">
        <v>1023</v>
      </c>
      <c r="D22" s="445"/>
      <c r="E22" s="445"/>
      <c r="F22" s="445"/>
      <c r="G22" s="445"/>
      <c r="H22" s="445"/>
      <c r="I22" s="449"/>
      <c r="J22" s="26"/>
      <c r="K22" s="446" t="str">
        <f>IF(ITEM_all_first!$E$211="","",ITEM_all_first!$E$211)</f>
        <v/>
      </c>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28"/>
    </row>
    <row r="23" spans="3:36" ht="30" customHeight="1" x14ac:dyDescent="0.15">
      <c r="C23" s="444" t="s">
        <v>1024</v>
      </c>
      <c r="D23" s="445"/>
      <c r="E23" s="445"/>
      <c r="F23" s="445"/>
      <c r="G23" s="445"/>
      <c r="H23" s="445"/>
      <c r="I23" s="445"/>
      <c r="J23" s="26"/>
      <c r="K23" s="446" t="str">
        <f>IF(ITEM_all_first!$E$231="","",ITEM_all_first!$E$231)</f>
        <v/>
      </c>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28"/>
    </row>
    <row r="24" spans="3:36" ht="30" customHeight="1" x14ac:dyDescent="0.15">
      <c r="C24" s="431" t="s">
        <v>1025</v>
      </c>
      <c r="D24" s="432"/>
      <c r="E24" s="432"/>
      <c r="F24" s="432"/>
      <c r="G24" s="432"/>
      <c r="H24" s="432"/>
      <c r="I24" s="433"/>
      <c r="J24" s="24"/>
      <c r="K24" s="64" t="s">
        <v>1026</v>
      </c>
      <c r="P24" s="440" t="str">
        <f>IF(ITEM_all_first!$E$17="","",ITEM_all_first!$E$17)</f>
        <v/>
      </c>
      <c r="Q24" s="440"/>
      <c r="R24" s="440"/>
      <c r="S24" s="440"/>
      <c r="T24" s="440"/>
      <c r="U24" s="440"/>
      <c r="V24" s="440"/>
      <c r="W24" s="440"/>
      <c r="X24" s="440"/>
      <c r="Y24" s="440"/>
      <c r="Z24" s="440"/>
      <c r="AA24" s="440"/>
      <c r="AB24" s="440"/>
      <c r="AC24" s="440"/>
      <c r="AD24" s="440"/>
      <c r="AE24" s="440"/>
      <c r="AF24" s="440"/>
      <c r="AG24" s="440"/>
      <c r="AH24" s="440"/>
      <c r="AI24" s="440"/>
      <c r="AJ24" s="25"/>
    </row>
    <row r="25" spans="3:36" ht="30" customHeight="1" x14ac:dyDescent="0.15">
      <c r="C25" s="434"/>
      <c r="D25" s="435"/>
      <c r="E25" s="435"/>
      <c r="F25" s="435"/>
      <c r="G25" s="435"/>
      <c r="H25" s="435"/>
      <c r="I25" s="436"/>
      <c r="J25" s="24"/>
      <c r="K25" s="64" t="s">
        <v>1027</v>
      </c>
      <c r="P25" s="440" t="str">
        <f>IF(ITEM_all_first!$E$21="","",ITEM_all_first!$E$21)</f>
        <v/>
      </c>
      <c r="Q25" s="440"/>
      <c r="R25" s="440"/>
      <c r="S25" s="440"/>
      <c r="T25" s="440"/>
      <c r="U25" s="440"/>
      <c r="V25" s="440"/>
      <c r="W25" s="440"/>
      <c r="X25" s="440"/>
      <c r="Y25" s="440"/>
      <c r="Z25" s="440"/>
      <c r="AA25" s="440"/>
      <c r="AB25" s="440"/>
      <c r="AC25" s="440"/>
      <c r="AD25" s="440"/>
      <c r="AE25" s="440"/>
      <c r="AF25" s="440"/>
      <c r="AG25" s="440"/>
      <c r="AH25" s="440"/>
      <c r="AI25" s="440"/>
      <c r="AJ25" s="25"/>
    </row>
    <row r="26" spans="3:36" ht="30" customHeight="1" x14ac:dyDescent="0.15">
      <c r="C26" s="437"/>
      <c r="D26" s="438"/>
      <c r="E26" s="438"/>
      <c r="F26" s="438"/>
      <c r="G26" s="438"/>
      <c r="H26" s="438"/>
      <c r="I26" s="439"/>
      <c r="J26" s="29"/>
      <c r="K26" s="65" t="s">
        <v>1028</v>
      </c>
      <c r="L26" s="30"/>
      <c r="M26" s="30"/>
      <c r="N26" s="30"/>
      <c r="O26" s="30"/>
      <c r="P26" s="441" t="str">
        <f>IF(ITEM_all_first!$E$23="","",ITEM_all_first!$E$23)</f>
        <v/>
      </c>
      <c r="Q26" s="441"/>
      <c r="R26" s="441"/>
      <c r="S26" s="441"/>
      <c r="T26" s="441"/>
      <c r="U26" s="441"/>
      <c r="V26" s="441"/>
      <c r="W26" s="441"/>
      <c r="X26" s="441"/>
      <c r="Y26" s="441"/>
      <c r="Z26" s="441"/>
      <c r="AA26" s="441"/>
      <c r="AB26" s="441"/>
      <c r="AC26" s="441"/>
      <c r="AD26" s="441"/>
      <c r="AE26" s="441"/>
      <c r="AF26" s="441"/>
      <c r="AG26" s="441"/>
      <c r="AH26" s="441"/>
      <c r="AI26" s="441"/>
      <c r="AJ26" s="31"/>
    </row>
    <row r="31" spans="3:36" ht="30" customHeight="1" x14ac:dyDescent="0.15">
      <c r="Z31" s="442" t="s">
        <v>1717</v>
      </c>
      <c r="AA31" s="442"/>
      <c r="AB31" s="443"/>
      <c r="AC31" s="443"/>
      <c r="AD31" s="66" t="s">
        <v>6</v>
      </c>
      <c r="AE31" s="443"/>
      <c r="AF31" s="443"/>
      <c r="AG31" s="66" t="s">
        <v>7</v>
      </c>
      <c r="AH31" s="443"/>
      <c r="AI31" s="443"/>
      <c r="AJ31" s="66" t="s">
        <v>846</v>
      </c>
    </row>
    <row r="32" spans="3:36" ht="15" customHeight="1" x14ac:dyDescent="0.15">
      <c r="Z32" s="66"/>
      <c r="AA32" s="66"/>
      <c r="AB32" s="66"/>
      <c r="AC32" s="66"/>
      <c r="AD32" s="66"/>
      <c r="AE32" s="66"/>
      <c r="AF32" s="66"/>
      <c r="AG32" s="66"/>
      <c r="AH32" s="66"/>
      <c r="AI32" s="66"/>
      <c r="AJ32" s="66"/>
    </row>
    <row r="33" spans="16:36" ht="15" customHeight="1" x14ac:dyDescent="0.15">
      <c r="Z33" s="66"/>
      <c r="AA33" s="66"/>
      <c r="AB33" s="66"/>
      <c r="AC33" s="66"/>
      <c r="AD33" s="66"/>
      <c r="AE33" s="66"/>
      <c r="AF33" s="66"/>
      <c r="AG33" s="66"/>
      <c r="AH33" s="66"/>
      <c r="AI33" s="66"/>
      <c r="AJ33" s="66"/>
    </row>
    <row r="36" spans="16:36" ht="30" customHeight="1" x14ac:dyDescent="0.15">
      <c r="P36" s="67" t="s">
        <v>1029</v>
      </c>
      <c r="S36" s="430" t="str">
        <f>IF(ITEM_all_first!$E$12="","",ITEM_all_first!$E$12)</f>
        <v/>
      </c>
      <c r="T36" s="430"/>
      <c r="U36" s="430"/>
      <c r="V36" s="430"/>
      <c r="W36" s="430"/>
      <c r="X36" s="430"/>
      <c r="Y36" s="430"/>
      <c r="Z36" s="430"/>
      <c r="AA36" s="430"/>
      <c r="AB36" s="430"/>
      <c r="AC36" s="430"/>
      <c r="AD36" s="430"/>
      <c r="AE36" s="430"/>
      <c r="AF36" s="430"/>
      <c r="AG36" s="430"/>
      <c r="AH36" s="430"/>
      <c r="AI36" s="12"/>
    </row>
    <row r="39" spans="16:36" ht="30" customHeight="1" x14ac:dyDescent="0.15">
      <c r="P39" s="67" t="s">
        <v>1030</v>
      </c>
      <c r="S39" s="430" t="str">
        <f>IF(ITEM_all_first!$E$9="","",ITEM_all_first!$E$9)</f>
        <v/>
      </c>
      <c r="T39" s="430"/>
      <c r="U39" s="430"/>
      <c r="V39" s="430"/>
      <c r="W39" s="430"/>
      <c r="X39" s="430"/>
      <c r="Y39" s="430"/>
      <c r="Z39" s="430"/>
      <c r="AA39" s="430"/>
      <c r="AB39" s="430"/>
      <c r="AC39" s="430"/>
      <c r="AD39" s="430"/>
      <c r="AE39" s="430"/>
      <c r="AF39" s="430"/>
      <c r="AG39" s="430"/>
      <c r="AH39" s="430"/>
      <c r="AJ39" s="67"/>
    </row>
  </sheetData>
  <mergeCells count="17">
    <mergeCell ref="C23:I23"/>
    <mergeCell ref="K23:AI23"/>
    <mergeCell ref="B8:AK8"/>
    <mergeCell ref="D13:AI13"/>
    <mergeCell ref="C16:I21"/>
    <mergeCell ref="C22:I22"/>
    <mergeCell ref="K22:AI22"/>
    <mergeCell ref="S36:AH36"/>
    <mergeCell ref="S39:AH39"/>
    <mergeCell ref="C24:I26"/>
    <mergeCell ref="P24:AI24"/>
    <mergeCell ref="P25:AI25"/>
    <mergeCell ref="P26:AI26"/>
    <mergeCell ref="Z31:AA31"/>
    <mergeCell ref="AB31:AC31"/>
    <mergeCell ref="AE31:AF31"/>
    <mergeCell ref="AH31:AI31"/>
  </mergeCells>
  <phoneticPr fontId="25"/>
  <dataValidations count="1">
    <dataValidation type="list" allowBlank="1" showInputMessage="1" prompt="選択" sqref="K16:K21 Z17:Z18" xr:uid="{F9082A0E-76F4-4206-9520-5B10947DE24B}">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8" tint="0.79998168889431442"/>
  </sheetPr>
  <dimension ref="A4:BU54"/>
  <sheetViews>
    <sheetView showGridLines="0" zoomScaleNormal="100" zoomScaleSheetLayoutView="100" workbookViewId="0">
      <selection activeCell="AM3" sqref="AM3"/>
    </sheetView>
  </sheetViews>
  <sheetFormatPr defaultColWidth="2.5" defaultRowHeight="15" customHeight="1" x14ac:dyDescent="0.15"/>
  <cols>
    <col min="1" max="73" width="2.5" style="1" customWidth="1"/>
    <col min="74" max="16384" width="2.5" style="2"/>
  </cols>
  <sheetData>
    <row r="4" spans="2:73" ht="15" customHeight="1" x14ac:dyDescent="0.15">
      <c r="B4" s="171" t="s">
        <v>1723</v>
      </c>
      <c r="AK4" s="172" t="s">
        <v>2272</v>
      </c>
    </row>
    <row r="5" spans="2:73" ht="30" customHeight="1" thickBot="1" x14ac:dyDescent="0.2">
      <c r="N5" s="481" t="s">
        <v>1543</v>
      </c>
      <c r="O5" s="481"/>
      <c r="P5" s="481"/>
      <c r="Q5" s="481"/>
      <c r="R5" s="481"/>
      <c r="S5" s="481"/>
      <c r="T5" s="481"/>
      <c r="U5" s="481"/>
      <c r="V5" s="481"/>
      <c r="W5" s="481"/>
      <c r="X5" s="481"/>
      <c r="Y5" s="481"/>
      <c r="Z5" s="173"/>
      <c r="AA5" s="480" t="s">
        <v>1717</v>
      </c>
      <c r="AB5" s="480"/>
      <c r="AC5" s="480"/>
      <c r="AD5" s="480"/>
      <c r="AE5" s="174" t="s">
        <v>6</v>
      </c>
      <c r="AF5" s="480"/>
      <c r="AG5" s="480"/>
      <c r="AH5" s="174" t="s">
        <v>845</v>
      </c>
      <c r="AI5" s="480"/>
      <c r="AJ5" s="480"/>
      <c r="AK5" s="174" t="s">
        <v>8</v>
      </c>
    </row>
    <row r="6" spans="2:73" ht="15" customHeight="1" thickTop="1" x14ac:dyDescent="0.15"/>
    <row r="7" spans="2:73" ht="15" customHeight="1" thickBot="1" x14ac:dyDescent="0.2">
      <c r="B7" s="175" t="s">
        <v>1989</v>
      </c>
      <c r="AZ7" s="2"/>
      <c r="BA7" s="2"/>
      <c r="BB7" s="2"/>
      <c r="BC7" s="2"/>
      <c r="BD7" s="2"/>
      <c r="BE7" s="2"/>
      <c r="BF7" s="2"/>
      <c r="BG7" s="2"/>
      <c r="BH7" s="2"/>
      <c r="BI7" s="2"/>
      <c r="BJ7" s="2"/>
      <c r="BK7" s="2"/>
      <c r="BL7" s="2"/>
      <c r="BM7" s="2"/>
      <c r="BN7" s="2"/>
      <c r="BO7" s="2"/>
      <c r="BP7" s="2"/>
      <c r="BQ7" s="2"/>
      <c r="BR7" s="2"/>
      <c r="BS7" s="2"/>
      <c r="BT7" s="2"/>
      <c r="BU7" s="2"/>
    </row>
    <row r="8" spans="2:73" ht="15" customHeight="1" x14ac:dyDescent="0.15">
      <c r="B8" s="525" t="s">
        <v>1031</v>
      </c>
      <c r="C8" s="526"/>
      <c r="D8" s="526"/>
      <c r="E8" s="526"/>
      <c r="F8" s="526"/>
      <c r="G8" s="526"/>
      <c r="H8" s="526"/>
      <c r="I8" s="526"/>
      <c r="J8" s="535"/>
      <c r="K8" s="536"/>
      <c r="L8" s="536"/>
      <c r="M8" s="536"/>
      <c r="N8" s="536"/>
      <c r="O8" s="536"/>
      <c r="P8" s="536"/>
      <c r="Q8" s="536"/>
      <c r="R8" s="536"/>
      <c r="S8" s="536"/>
      <c r="T8" s="536"/>
      <c r="U8" s="536"/>
      <c r="V8" s="536"/>
      <c r="W8" s="536"/>
      <c r="X8" s="539" t="s">
        <v>1990</v>
      </c>
      <c r="Y8" s="540"/>
      <c r="Z8" s="450" t="s">
        <v>1991</v>
      </c>
      <c r="AA8" s="450"/>
      <c r="AB8" s="505" t="s">
        <v>1992</v>
      </c>
      <c r="AC8" s="505"/>
      <c r="AD8" s="505"/>
      <c r="AE8" s="505"/>
      <c r="AF8" s="450" t="s">
        <v>1991</v>
      </c>
      <c r="AG8" s="450"/>
      <c r="AH8" s="505" t="s">
        <v>2015</v>
      </c>
      <c r="AI8" s="505"/>
      <c r="AJ8" s="505"/>
      <c r="AK8" s="506"/>
      <c r="AP8" s="2"/>
      <c r="AQ8" s="2"/>
      <c r="AZ8" s="2"/>
      <c r="BA8" s="2"/>
      <c r="BB8" s="2"/>
      <c r="BC8" s="2"/>
      <c r="BD8" s="2"/>
      <c r="BE8" s="2"/>
      <c r="BF8" s="2"/>
      <c r="BG8" s="2"/>
      <c r="BH8" s="2"/>
      <c r="BI8" s="2"/>
      <c r="BJ8" s="2"/>
      <c r="BK8" s="2"/>
      <c r="BL8" s="2"/>
      <c r="BM8" s="2"/>
      <c r="BN8" s="2"/>
      <c r="BO8" s="2"/>
      <c r="BP8" s="2"/>
      <c r="BQ8" s="2"/>
      <c r="BR8" s="2"/>
      <c r="BS8" s="2"/>
      <c r="BT8" s="2"/>
      <c r="BU8" s="2"/>
    </row>
    <row r="9" spans="2:73" ht="15" customHeight="1" x14ac:dyDescent="0.15">
      <c r="B9" s="527"/>
      <c r="C9" s="528"/>
      <c r="D9" s="528"/>
      <c r="E9" s="528"/>
      <c r="F9" s="528"/>
      <c r="G9" s="528"/>
      <c r="H9" s="528"/>
      <c r="I9" s="528"/>
      <c r="J9" s="537"/>
      <c r="K9" s="538"/>
      <c r="L9" s="538"/>
      <c r="M9" s="538"/>
      <c r="N9" s="538"/>
      <c r="O9" s="538"/>
      <c r="P9" s="538"/>
      <c r="Q9" s="538"/>
      <c r="R9" s="538"/>
      <c r="S9" s="538"/>
      <c r="T9" s="538"/>
      <c r="U9" s="538"/>
      <c r="V9" s="538"/>
      <c r="W9" s="538"/>
      <c r="X9" s="541"/>
      <c r="Y9" s="542"/>
      <c r="Z9" s="507" t="s">
        <v>1991</v>
      </c>
      <c r="AA9" s="507"/>
      <c r="AB9" s="508" t="s">
        <v>1993</v>
      </c>
      <c r="AC9" s="508"/>
      <c r="AD9" s="508"/>
      <c r="AE9" s="508"/>
      <c r="AF9" s="507" t="s">
        <v>1991</v>
      </c>
      <c r="AG9" s="507"/>
      <c r="AH9" s="508" t="s">
        <v>1994</v>
      </c>
      <c r="AI9" s="508"/>
      <c r="AJ9" s="508"/>
      <c r="AK9" s="509"/>
      <c r="AP9" s="2"/>
      <c r="AQ9" s="2"/>
      <c r="AZ9" s="2"/>
      <c r="BA9" s="2"/>
      <c r="BB9" s="2"/>
      <c r="BC9" s="2"/>
      <c r="BD9" s="2"/>
      <c r="BE9" s="2"/>
      <c r="BF9" s="2"/>
      <c r="BG9" s="2"/>
      <c r="BH9" s="2"/>
      <c r="BI9" s="2"/>
      <c r="BJ9" s="2"/>
      <c r="BK9" s="2"/>
      <c r="BL9" s="2"/>
      <c r="BM9" s="2"/>
      <c r="BN9" s="2"/>
      <c r="BO9" s="2"/>
      <c r="BP9" s="2"/>
      <c r="BQ9" s="2"/>
      <c r="BR9" s="2"/>
      <c r="BS9" s="2"/>
      <c r="BT9" s="2"/>
      <c r="BU9" s="2"/>
    </row>
    <row r="10" spans="2:73" ht="15" customHeight="1" thickBot="1" x14ac:dyDescent="0.2">
      <c r="B10" s="603" t="s">
        <v>1991</v>
      </c>
      <c r="C10" s="456"/>
      <c r="D10" s="514" t="s">
        <v>1995</v>
      </c>
      <c r="E10" s="514"/>
      <c r="F10" s="514"/>
      <c r="G10" s="514"/>
      <c r="H10" s="456" t="s">
        <v>1991</v>
      </c>
      <c r="I10" s="456"/>
      <c r="J10" s="514" t="s">
        <v>1996</v>
      </c>
      <c r="K10" s="514"/>
      <c r="L10" s="514"/>
      <c r="M10" s="514"/>
      <c r="N10" s="456" t="s">
        <v>1991</v>
      </c>
      <c r="O10" s="456"/>
      <c r="P10" s="514" t="s">
        <v>1997</v>
      </c>
      <c r="Q10" s="514"/>
      <c r="R10" s="514"/>
      <c r="S10" s="514"/>
      <c r="T10" s="456" t="s">
        <v>1991</v>
      </c>
      <c r="U10" s="456"/>
      <c r="V10" s="514" t="s">
        <v>1998</v>
      </c>
      <c r="W10" s="514"/>
      <c r="X10" s="514"/>
      <c r="Y10" s="524"/>
      <c r="Z10" s="456" t="s">
        <v>1991</v>
      </c>
      <c r="AA10" s="456"/>
      <c r="AB10" s="514" t="s">
        <v>2011</v>
      </c>
      <c r="AC10" s="514"/>
      <c r="AD10" s="514"/>
      <c r="AE10" s="514"/>
      <c r="AF10" s="456" t="s">
        <v>1991</v>
      </c>
      <c r="AG10" s="456"/>
      <c r="AH10" s="514" t="s">
        <v>337</v>
      </c>
      <c r="AI10" s="514"/>
      <c r="AJ10" s="514"/>
      <c r="AK10" s="589"/>
      <c r="AN10" s="2"/>
      <c r="AO10" s="2"/>
      <c r="AP10" s="2"/>
      <c r="AQ10" s="2"/>
      <c r="AR10" s="2"/>
      <c r="AZ10" s="2"/>
      <c r="BA10" s="2"/>
      <c r="BB10" s="2"/>
      <c r="BC10" s="2"/>
      <c r="BD10" s="2"/>
      <c r="BE10" s="2"/>
      <c r="BF10" s="2"/>
      <c r="BG10" s="2"/>
      <c r="BH10" s="2"/>
      <c r="BI10" s="2"/>
      <c r="BJ10" s="2"/>
      <c r="BK10" s="2"/>
      <c r="BL10" s="2"/>
      <c r="BM10" s="2"/>
      <c r="BN10" s="2"/>
      <c r="BO10" s="2"/>
      <c r="BP10" s="2"/>
      <c r="BQ10" s="2"/>
      <c r="BR10" s="2"/>
      <c r="BS10" s="2"/>
      <c r="BT10" s="2"/>
      <c r="BU10" s="2"/>
    </row>
    <row r="11" spans="2:73" ht="8.25" customHeight="1" x14ac:dyDescent="0.15">
      <c r="B11" s="176"/>
      <c r="C11" s="176"/>
      <c r="D11" s="176"/>
      <c r="E11" s="176"/>
      <c r="F11" s="176"/>
      <c r="G11" s="176"/>
      <c r="H11" s="176"/>
      <c r="I11" s="17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P11" s="2"/>
      <c r="AQ11" s="2"/>
      <c r="AZ11" s="2"/>
      <c r="BA11" s="2"/>
      <c r="BB11" s="2"/>
      <c r="BC11" s="2"/>
      <c r="BD11" s="2"/>
      <c r="BE11" s="2"/>
      <c r="BF11" s="2"/>
      <c r="BG11" s="2"/>
      <c r="BH11" s="2"/>
      <c r="BI11" s="2"/>
      <c r="BJ11" s="2"/>
      <c r="BK11" s="2"/>
      <c r="BL11" s="2"/>
      <c r="BM11" s="2"/>
      <c r="BN11" s="2"/>
      <c r="BO11" s="2"/>
      <c r="BP11" s="2"/>
      <c r="BQ11" s="2"/>
      <c r="BR11" s="2"/>
      <c r="BS11" s="2"/>
      <c r="BT11" s="2"/>
      <c r="BU11" s="2"/>
    </row>
    <row r="12" spans="2:73" ht="15" customHeight="1" thickBot="1" x14ac:dyDescent="0.2">
      <c r="B12" s="175" t="s">
        <v>1999</v>
      </c>
      <c r="C12" s="176"/>
      <c r="D12" s="176"/>
      <c r="E12" s="176"/>
      <c r="F12" s="176"/>
      <c r="G12" s="176"/>
      <c r="H12" s="176"/>
      <c r="I12" s="176"/>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Z12" s="2"/>
      <c r="BA12" s="2"/>
      <c r="BB12" s="2"/>
      <c r="BC12" s="2"/>
      <c r="BD12" s="2"/>
      <c r="BE12" s="2"/>
      <c r="BF12" s="2"/>
      <c r="BG12" s="2"/>
      <c r="BH12" s="2"/>
      <c r="BI12" s="2"/>
      <c r="BJ12" s="2"/>
      <c r="BK12" s="2"/>
      <c r="BL12" s="2"/>
      <c r="BM12" s="2"/>
      <c r="BN12" s="2"/>
      <c r="BO12" s="2"/>
      <c r="BP12" s="2"/>
      <c r="BQ12" s="2"/>
      <c r="BR12" s="2"/>
      <c r="BS12" s="2"/>
      <c r="BT12" s="2"/>
      <c r="BU12" s="2"/>
    </row>
    <row r="13" spans="2:73" ht="19.5" customHeight="1" x14ac:dyDescent="0.15">
      <c r="B13" s="590" t="s">
        <v>1769</v>
      </c>
      <c r="C13" s="591"/>
      <c r="D13" s="591"/>
      <c r="E13" s="591"/>
      <c r="F13" s="591"/>
      <c r="G13" s="591"/>
      <c r="H13" s="591"/>
      <c r="I13" s="592"/>
      <c r="J13" s="593" t="s">
        <v>1770</v>
      </c>
      <c r="K13" s="594"/>
      <c r="L13" s="594"/>
      <c r="M13" s="594"/>
      <c r="N13" s="202" t="s">
        <v>6</v>
      </c>
      <c r="O13" s="595"/>
      <c r="P13" s="595"/>
      <c r="Q13" s="202" t="s">
        <v>845</v>
      </c>
      <c r="R13" s="594"/>
      <c r="S13" s="594"/>
      <c r="T13" s="202" t="s">
        <v>846</v>
      </c>
      <c r="U13" s="590" t="s">
        <v>2005</v>
      </c>
      <c r="V13" s="591"/>
      <c r="W13" s="591"/>
      <c r="X13" s="591"/>
      <c r="Y13" s="592"/>
      <c r="Z13" s="500" t="s">
        <v>1991</v>
      </c>
      <c r="AA13" s="450"/>
      <c r="AB13" s="496" t="s">
        <v>2000</v>
      </c>
      <c r="AC13" s="497"/>
      <c r="AD13" s="497"/>
      <c r="AE13" s="498"/>
      <c r="AF13" s="450" t="s">
        <v>171</v>
      </c>
      <c r="AG13" s="450"/>
      <c r="AH13" s="496" t="s">
        <v>2001</v>
      </c>
      <c r="AI13" s="497"/>
      <c r="AJ13" s="497"/>
      <c r="AK13" s="599"/>
      <c r="AZ13" s="2"/>
      <c r="BA13" s="2"/>
      <c r="BB13" s="2"/>
      <c r="BC13" s="2"/>
      <c r="BD13" s="2"/>
      <c r="BE13" s="2"/>
      <c r="BF13" s="2"/>
      <c r="BG13" s="2"/>
      <c r="BH13" s="2"/>
      <c r="BI13" s="2"/>
      <c r="BJ13" s="2"/>
      <c r="BK13" s="2"/>
      <c r="BL13" s="2"/>
      <c r="BM13" s="2"/>
      <c r="BN13" s="2"/>
      <c r="BO13" s="2"/>
      <c r="BP13" s="2"/>
      <c r="BQ13" s="2"/>
      <c r="BR13" s="2"/>
      <c r="BS13" s="2"/>
      <c r="BT13" s="2"/>
      <c r="BU13" s="2"/>
    </row>
    <row r="14" spans="2:73" ht="19.5" customHeight="1" thickBot="1" x14ac:dyDescent="0.2">
      <c r="B14" s="596" t="s">
        <v>1771</v>
      </c>
      <c r="C14" s="597"/>
      <c r="D14" s="597"/>
      <c r="E14" s="597"/>
      <c r="F14" s="597"/>
      <c r="G14" s="597"/>
      <c r="H14" s="597"/>
      <c r="I14" s="598"/>
      <c r="J14" s="524" t="s">
        <v>1770</v>
      </c>
      <c r="K14" s="600"/>
      <c r="L14" s="600"/>
      <c r="M14" s="600"/>
      <c r="N14" s="203" t="s">
        <v>6</v>
      </c>
      <c r="O14" s="601"/>
      <c r="P14" s="601"/>
      <c r="Q14" s="203" t="s">
        <v>845</v>
      </c>
      <c r="R14" s="600"/>
      <c r="S14" s="600"/>
      <c r="T14" s="203" t="s">
        <v>846</v>
      </c>
      <c r="U14" s="596"/>
      <c r="V14" s="597"/>
      <c r="W14" s="597"/>
      <c r="X14" s="597"/>
      <c r="Y14" s="598"/>
      <c r="Z14" s="504" t="s">
        <v>1991</v>
      </c>
      <c r="AA14" s="456"/>
      <c r="AB14" s="550" t="s">
        <v>2002</v>
      </c>
      <c r="AC14" s="551"/>
      <c r="AD14" s="551"/>
      <c r="AE14" s="552"/>
      <c r="AF14" s="456" t="s">
        <v>171</v>
      </c>
      <c r="AG14" s="456"/>
      <c r="AH14" s="550" t="s">
        <v>2260</v>
      </c>
      <c r="AI14" s="551"/>
      <c r="AJ14" s="551"/>
      <c r="AK14" s="602"/>
      <c r="AZ14" s="2"/>
      <c r="BA14" s="2"/>
      <c r="BB14" s="2"/>
      <c r="BC14" s="2"/>
      <c r="BD14" s="2"/>
      <c r="BE14" s="2"/>
      <c r="BF14" s="2"/>
      <c r="BG14" s="2"/>
      <c r="BH14" s="2"/>
      <c r="BI14" s="2"/>
      <c r="BJ14" s="2"/>
      <c r="BK14" s="2"/>
      <c r="BL14" s="2"/>
      <c r="BM14" s="2"/>
      <c r="BN14" s="2"/>
      <c r="BO14" s="2"/>
      <c r="BP14" s="2"/>
      <c r="BQ14" s="2"/>
      <c r="BR14" s="2"/>
      <c r="BS14" s="2"/>
      <c r="BT14" s="2"/>
      <c r="BU14" s="2"/>
    </row>
    <row r="15" spans="2:73" ht="8.25" customHeight="1" x14ac:dyDescent="0.15">
      <c r="B15" s="176"/>
      <c r="C15" s="176"/>
      <c r="D15" s="176"/>
      <c r="E15" s="176"/>
      <c r="F15" s="176"/>
      <c r="G15" s="176"/>
      <c r="H15" s="176"/>
      <c r="I15" s="17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thickBot="1" x14ac:dyDescent="0.2">
      <c r="B16" s="175" t="s">
        <v>1772</v>
      </c>
      <c r="AZ16" s="2"/>
      <c r="BA16" s="2"/>
      <c r="BB16" s="2"/>
      <c r="BC16" s="2"/>
      <c r="BD16" s="2"/>
      <c r="BE16" s="2"/>
      <c r="BF16" s="2"/>
      <c r="BG16" s="2"/>
      <c r="BH16" s="2"/>
      <c r="BI16" s="2"/>
      <c r="BJ16" s="2"/>
      <c r="BK16" s="2"/>
      <c r="BL16" s="2"/>
      <c r="BM16" s="2"/>
      <c r="BN16" s="2"/>
      <c r="BO16" s="2"/>
      <c r="BP16" s="2"/>
      <c r="BQ16" s="2"/>
      <c r="BR16" s="2"/>
      <c r="BS16" s="2"/>
      <c r="BT16" s="2"/>
      <c r="BU16" s="2"/>
    </row>
    <row r="17" spans="2:73" ht="20.100000000000001" customHeight="1" x14ac:dyDescent="0.15">
      <c r="B17" s="543" t="s">
        <v>1032</v>
      </c>
      <c r="C17" s="544"/>
      <c r="D17" s="544"/>
      <c r="E17" s="544"/>
      <c r="F17" s="544"/>
      <c r="G17" s="544"/>
      <c r="H17" s="544"/>
      <c r="I17" s="544"/>
      <c r="J17" s="489" t="s">
        <v>1033</v>
      </c>
      <c r="K17" s="489"/>
      <c r="L17" s="489"/>
      <c r="M17" s="489"/>
      <c r="N17" s="490"/>
      <c r="O17" s="491"/>
      <c r="P17" s="491"/>
      <c r="Q17" s="491"/>
      <c r="R17" s="491"/>
      <c r="S17" s="491"/>
      <c r="T17" s="491"/>
      <c r="U17" s="491"/>
      <c r="V17" s="491"/>
      <c r="W17" s="493"/>
      <c r="X17" s="488" t="s">
        <v>1034</v>
      </c>
      <c r="Y17" s="489"/>
      <c r="Z17" s="489"/>
      <c r="AA17" s="489"/>
      <c r="AB17" s="490"/>
      <c r="AC17" s="491"/>
      <c r="AD17" s="491"/>
      <c r="AE17" s="491"/>
      <c r="AF17" s="491"/>
      <c r="AG17" s="491"/>
      <c r="AH17" s="491"/>
      <c r="AI17" s="491"/>
      <c r="AJ17" s="491"/>
      <c r="AK17" s="492"/>
      <c r="AZ17" s="2"/>
      <c r="BA17" s="2"/>
      <c r="BB17" s="2"/>
      <c r="BC17" s="2"/>
      <c r="BD17" s="2"/>
      <c r="BE17" s="2"/>
      <c r="BF17" s="2"/>
      <c r="BG17" s="2"/>
      <c r="BH17" s="2"/>
      <c r="BI17" s="2"/>
      <c r="BJ17" s="2"/>
      <c r="BK17" s="2"/>
      <c r="BL17" s="2"/>
      <c r="BM17" s="2"/>
      <c r="BN17" s="2"/>
      <c r="BO17" s="2"/>
      <c r="BP17" s="2"/>
      <c r="BQ17" s="2"/>
      <c r="BR17" s="2"/>
      <c r="BS17" s="2"/>
      <c r="BT17" s="2"/>
      <c r="BU17" s="2"/>
    </row>
    <row r="18" spans="2:73" ht="20.100000000000001" customHeight="1" x14ac:dyDescent="0.15">
      <c r="B18" s="515"/>
      <c r="C18" s="516"/>
      <c r="D18" s="516"/>
      <c r="E18" s="516"/>
      <c r="F18" s="516"/>
      <c r="G18" s="516"/>
      <c r="H18" s="516"/>
      <c r="I18" s="516"/>
      <c r="J18" s="483" t="s">
        <v>1035</v>
      </c>
      <c r="K18" s="483"/>
      <c r="L18" s="483"/>
      <c r="M18" s="483"/>
      <c r="N18" s="484"/>
      <c r="O18" s="485"/>
      <c r="P18" s="485"/>
      <c r="Q18" s="485"/>
      <c r="R18" s="485"/>
      <c r="S18" s="485"/>
      <c r="T18" s="485"/>
      <c r="U18" s="485"/>
      <c r="V18" s="485"/>
      <c r="W18" s="486"/>
      <c r="X18" s="494" t="s">
        <v>2006</v>
      </c>
      <c r="Y18" s="495"/>
      <c r="Z18" s="495"/>
      <c r="AA18" s="495"/>
      <c r="AB18" s="484"/>
      <c r="AC18" s="485"/>
      <c r="AD18" s="485"/>
      <c r="AE18" s="485"/>
      <c r="AF18" s="485"/>
      <c r="AG18" s="485"/>
      <c r="AH18" s="485"/>
      <c r="AI18" s="485"/>
      <c r="AJ18" s="485"/>
      <c r="AK18" s="487"/>
      <c r="AZ18" s="2"/>
      <c r="BA18" s="2"/>
      <c r="BB18" s="2"/>
      <c r="BC18" s="2"/>
      <c r="BD18" s="2"/>
      <c r="BE18" s="2"/>
      <c r="BF18" s="2"/>
      <c r="BG18" s="2"/>
      <c r="BH18" s="2"/>
      <c r="BI18" s="2"/>
      <c r="BJ18" s="2"/>
      <c r="BK18" s="2"/>
      <c r="BL18" s="2"/>
      <c r="BM18" s="2"/>
      <c r="BN18" s="2"/>
      <c r="BO18" s="2"/>
      <c r="BP18" s="2"/>
      <c r="BQ18" s="2"/>
      <c r="BR18" s="2"/>
      <c r="BS18" s="2"/>
      <c r="BT18" s="2"/>
      <c r="BU18" s="2"/>
    </row>
    <row r="19" spans="2:73" ht="20.100000000000001" customHeight="1" x14ac:dyDescent="0.15">
      <c r="B19" s="515"/>
      <c r="C19" s="516"/>
      <c r="D19" s="516"/>
      <c r="E19" s="516"/>
      <c r="F19" s="516"/>
      <c r="G19" s="516"/>
      <c r="H19" s="516"/>
      <c r="I19" s="516"/>
      <c r="J19" s="494" t="s">
        <v>2007</v>
      </c>
      <c r="K19" s="495"/>
      <c r="L19" s="495"/>
      <c r="M19" s="495"/>
      <c r="N19" s="484"/>
      <c r="O19" s="485"/>
      <c r="P19" s="485"/>
      <c r="Q19" s="485"/>
      <c r="R19" s="485"/>
      <c r="S19" s="485"/>
      <c r="T19" s="485"/>
      <c r="U19" s="485"/>
      <c r="V19" s="485"/>
      <c r="W19" s="486"/>
      <c r="X19" s="483" t="s">
        <v>2004</v>
      </c>
      <c r="Y19" s="483"/>
      <c r="Z19" s="483"/>
      <c r="AA19" s="483"/>
      <c r="AB19" s="484"/>
      <c r="AC19" s="485"/>
      <c r="AD19" s="485"/>
      <c r="AE19" s="485"/>
      <c r="AF19" s="485"/>
      <c r="AG19" s="485"/>
      <c r="AH19" s="485"/>
      <c r="AI19" s="485"/>
      <c r="AJ19" s="485"/>
      <c r="AK19" s="487"/>
      <c r="AZ19" s="2"/>
      <c r="BA19" s="2"/>
      <c r="BB19" s="2"/>
      <c r="BC19" s="2"/>
      <c r="BD19" s="2"/>
      <c r="BE19" s="2"/>
      <c r="BF19" s="2"/>
      <c r="BG19" s="2"/>
      <c r="BH19" s="2"/>
      <c r="BI19" s="2"/>
      <c r="BJ19" s="2"/>
      <c r="BK19" s="2"/>
      <c r="BL19" s="2"/>
      <c r="BM19" s="2"/>
      <c r="BN19" s="2"/>
      <c r="BO19" s="2"/>
      <c r="BP19" s="2"/>
      <c r="BQ19" s="2"/>
      <c r="BR19" s="2"/>
      <c r="BS19" s="2"/>
      <c r="BT19" s="2"/>
      <c r="BU19" s="2"/>
    </row>
    <row r="20" spans="2:73" ht="20.100000000000001" customHeight="1" x14ac:dyDescent="0.15">
      <c r="B20" s="515" t="s">
        <v>1037</v>
      </c>
      <c r="C20" s="516"/>
      <c r="D20" s="516"/>
      <c r="E20" s="516"/>
      <c r="F20" s="516"/>
      <c r="G20" s="516"/>
      <c r="H20" s="516"/>
      <c r="I20" s="516"/>
      <c r="J20" s="483" t="s">
        <v>1033</v>
      </c>
      <c r="K20" s="483"/>
      <c r="L20" s="483"/>
      <c r="M20" s="483"/>
      <c r="N20" s="484"/>
      <c r="O20" s="485"/>
      <c r="P20" s="485"/>
      <c r="Q20" s="485"/>
      <c r="R20" s="485"/>
      <c r="S20" s="485"/>
      <c r="T20" s="485"/>
      <c r="U20" s="485"/>
      <c r="V20" s="485"/>
      <c r="W20" s="486"/>
      <c r="X20" s="513" t="s">
        <v>1034</v>
      </c>
      <c r="Y20" s="483"/>
      <c r="Z20" s="483"/>
      <c r="AA20" s="483"/>
      <c r="AB20" s="484"/>
      <c r="AC20" s="485"/>
      <c r="AD20" s="485"/>
      <c r="AE20" s="485"/>
      <c r="AF20" s="485"/>
      <c r="AG20" s="485"/>
      <c r="AH20" s="485"/>
      <c r="AI20" s="485"/>
      <c r="AJ20" s="485"/>
      <c r="AK20" s="487"/>
      <c r="AZ20" s="2"/>
      <c r="BA20" s="2"/>
      <c r="BB20" s="2"/>
      <c r="BC20" s="2"/>
      <c r="BD20" s="2"/>
      <c r="BE20" s="2"/>
      <c r="BF20" s="2"/>
      <c r="BG20" s="2"/>
      <c r="BH20" s="2"/>
      <c r="BI20" s="2"/>
      <c r="BJ20" s="2"/>
      <c r="BK20" s="2"/>
      <c r="BL20" s="2"/>
      <c r="BM20" s="2"/>
      <c r="BN20" s="2"/>
      <c r="BO20" s="2"/>
      <c r="BP20" s="2"/>
      <c r="BQ20" s="2"/>
      <c r="BR20" s="2"/>
      <c r="BS20" s="2"/>
      <c r="BT20" s="2"/>
      <c r="BU20" s="2"/>
    </row>
    <row r="21" spans="2:73" ht="20.100000000000001" customHeight="1" x14ac:dyDescent="0.15">
      <c r="B21" s="515"/>
      <c r="C21" s="516"/>
      <c r="D21" s="516"/>
      <c r="E21" s="516"/>
      <c r="F21" s="516"/>
      <c r="G21" s="516"/>
      <c r="H21" s="516"/>
      <c r="I21" s="516"/>
      <c r="J21" s="483" t="s">
        <v>1035</v>
      </c>
      <c r="K21" s="483"/>
      <c r="L21" s="483"/>
      <c r="M21" s="483"/>
      <c r="N21" s="484"/>
      <c r="O21" s="485"/>
      <c r="P21" s="485"/>
      <c r="Q21" s="485"/>
      <c r="R21" s="485"/>
      <c r="S21" s="485"/>
      <c r="T21" s="485"/>
      <c r="U21" s="485"/>
      <c r="V21" s="485"/>
      <c r="W21" s="486"/>
      <c r="X21" s="494" t="s">
        <v>1773</v>
      </c>
      <c r="Y21" s="495"/>
      <c r="Z21" s="495"/>
      <c r="AA21" s="495"/>
      <c r="AB21" s="484"/>
      <c r="AC21" s="485"/>
      <c r="AD21" s="485"/>
      <c r="AE21" s="485"/>
      <c r="AF21" s="485"/>
      <c r="AG21" s="485"/>
      <c r="AH21" s="485"/>
      <c r="AI21" s="485"/>
      <c r="AJ21" s="485"/>
      <c r="AK21" s="487"/>
      <c r="AZ21" s="2"/>
      <c r="BA21" s="2"/>
      <c r="BB21" s="2"/>
      <c r="BC21" s="2"/>
      <c r="BD21" s="2"/>
      <c r="BE21" s="2"/>
      <c r="BF21" s="2"/>
      <c r="BG21" s="2"/>
      <c r="BH21" s="2"/>
      <c r="BI21" s="2"/>
      <c r="BJ21" s="2"/>
      <c r="BK21" s="2"/>
      <c r="BL21" s="2"/>
      <c r="BM21" s="2"/>
      <c r="BN21" s="2"/>
      <c r="BO21" s="2"/>
      <c r="BP21" s="2"/>
      <c r="BQ21" s="2"/>
      <c r="BR21" s="2"/>
      <c r="BS21" s="2"/>
      <c r="BT21" s="2"/>
      <c r="BU21" s="2"/>
    </row>
    <row r="22" spans="2:73" ht="20.100000000000001" customHeight="1" x14ac:dyDescent="0.15">
      <c r="B22" s="515"/>
      <c r="C22" s="516"/>
      <c r="D22" s="516"/>
      <c r="E22" s="516"/>
      <c r="F22" s="516"/>
      <c r="G22" s="516"/>
      <c r="H22" s="516"/>
      <c r="I22" s="516"/>
      <c r="J22" s="494" t="s">
        <v>1774</v>
      </c>
      <c r="K22" s="495"/>
      <c r="L22" s="495"/>
      <c r="M22" s="495"/>
      <c r="N22" s="484"/>
      <c r="O22" s="485"/>
      <c r="P22" s="485"/>
      <c r="Q22" s="485"/>
      <c r="R22" s="485"/>
      <c r="S22" s="485"/>
      <c r="T22" s="485"/>
      <c r="U22" s="485"/>
      <c r="V22" s="485"/>
      <c r="W22" s="486"/>
      <c r="X22" s="483" t="s">
        <v>1036</v>
      </c>
      <c r="Y22" s="483"/>
      <c r="Z22" s="483"/>
      <c r="AA22" s="483"/>
      <c r="AB22" s="484"/>
      <c r="AC22" s="485"/>
      <c r="AD22" s="485"/>
      <c r="AE22" s="485"/>
      <c r="AF22" s="485"/>
      <c r="AG22" s="485"/>
      <c r="AH22" s="485"/>
      <c r="AI22" s="485"/>
      <c r="AJ22" s="485"/>
      <c r="AK22" s="487"/>
      <c r="AZ22" s="2"/>
      <c r="BA22" s="2"/>
      <c r="BB22" s="2"/>
      <c r="BC22" s="2"/>
      <c r="BD22" s="2"/>
      <c r="BE22" s="2"/>
      <c r="BF22" s="2"/>
      <c r="BG22" s="2"/>
      <c r="BH22" s="2"/>
      <c r="BI22" s="2"/>
      <c r="BJ22" s="2"/>
      <c r="BK22" s="2"/>
      <c r="BL22" s="2"/>
      <c r="BM22" s="2"/>
      <c r="BN22" s="2"/>
      <c r="BO22" s="2"/>
      <c r="BP22" s="2"/>
      <c r="BQ22" s="2"/>
      <c r="BR22" s="2"/>
      <c r="BS22" s="2"/>
      <c r="BT22" s="2"/>
      <c r="BU22" s="2"/>
    </row>
    <row r="23" spans="2:73" ht="20.100000000000001" customHeight="1" x14ac:dyDescent="0.15">
      <c r="B23" s="515" t="s">
        <v>1038</v>
      </c>
      <c r="C23" s="516"/>
      <c r="D23" s="516"/>
      <c r="E23" s="516"/>
      <c r="F23" s="516"/>
      <c r="G23" s="516"/>
      <c r="H23" s="516"/>
      <c r="I23" s="516"/>
      <c r="J23" s="483" t="s">
        <v>1033</v>
      </c>
      <c r="K23" s="483"/>
      <c r="L23" s="483"/>
      <c r="M23" s="483"/>
      <c r="N23" s="484"/>
      <c r="O23" s="485"/>
      <c r="P23" s="485"/>
      <c r="Q23" s="485"/>
      <c r="R23" s="485"/>
      <c r="S23" s="485"/>
      <c r="T23" s="485"/>
      <c r="U23" s="485"/>
      <c r="V23" s="485"/>
      <c r="W23" s="486"/>
      <c r="X23" s="513" t="s">
        <v>1034</v>
      </c>
      <c r="Y23" s="483"/>
      <c r="Z23" s="483"/>
      <c r="AA23" s="483"/>
      <c r="AB23" s="484"/>
      <c r="AC23" s="485"/>
      <c r="AD23" s="485"/>
      <c r="AE23" s="485"/>
      <c r="AF23" s="485"/>
      <c r="AG23" s="485"/>
      <c r="AH23" s="485"/>
      <c r="AI23" s="485"/>
      <c r="AJ23" s="485"/>
      <c r="AK23" s="487"/>
      <c r="AZ23" s="2"/>
      <c r="BA23" s="2"/>
      <c r="BB23" s="2"/>
      <c r="BC23" s="2"/>
      <c r="BD23" s="2"/>
      <c r="BE23" s="2"/>
      <c r="BF23" s="2"/>
      <c r="BG23" s="2"/>
      <c r="BH23" s="2"/>
      <c r="BI23" s="2"/>
      <c r="BJ23" s="2"/>
      <c r="BK23" s="2"/>
      <c r="BL23" s="2"/>
      <c r="BM23" s="2"/>
      <c r="BN23" s="2"/>
      <c r="BO23" s="2"/>
      <c r="BP23" s="2"/>
      <c r="BQ23" s="2"/>
      <c r="BR23" s="2"/>
      <c r="BS23" s="2"/>
      <c r="BT23" s="2"/>
      <c r="BU23" s="2"/>
    </row>
    <row r="24" spans="2:73" ht="20.100000000000001" customHeight="1" x14ac:dyDescent="0.15">
      <c r="B24" s="515"/>
      <c r="C24" s="516"/>
      <c r="D24" s="516"/>
      <c r="E24" s="516"/>
      <c r="F24" s="516"/>
      <c r="G24" s="516"/>
      <c r="H24" s="516"/>
      <c r="I24" s="516"/>
      <c r="J24" s="483" t="s">
        <v>1035</v>
      </c>
      <c r="K24" s="483"/>
      <c r="L24" s="483"/>
      <c r="M24" s="483"/>
      <c r="N24" s="484"/>
      <c r="O24" s="485"/>
      <c r="P24" s="485"/>
      <c r="Q24" s="485"/>
      <c r="R24" s="485"/>
      <c r="S24" s="485"/>
      <c r="T24" s="485"/>
      <c r="U24" s="485"/>
      <c r="V24" s="485"/>
      <c r="W24" s="486"/>
      <c r="X24" s="494" t="s">
        <v>1773</v>
      </c>
      <c r="Y24" s="495"/>
      <c r="Z24" s="495"/>
      <c r="AA24" s="495"/>
      <c r="AB24" s="484"/>
      <c r="AC24" s="485"/>
      <c r="AD24" s="485"/>
      <c r="AE24" s="485"/>
      <c r="AF24" s="485"/>
      <c r="AG24" s="485"/>
      <c r="AH24" s="485"/>
      <c r="AI24" s="485"/>
      <c r="AJ24" s="485"/>
      <c r="AK24" s="487"/>
      <c r="AZ24" s="2"/>
      <c r="BA24" s="2"/>
      <c r="BB24" s="2"/>
      <c r="BC24" s="2"/>
      <c r="BD24" s="2"/>
      <c r="BE24" s="2"/>
      <c r="BF24" s="2"/>
      <c r="BG24" s="2"/>
      <c r="BH24" s="2"/>
      <c r="BI24" s="2"/>
      <c r="BJ24" s="2"/>
      <c r="BK24" s="2"/>
      <c r="BL24" s="2"/>
      <c r="BM24" s="2"/>
      <c r="BN24" s="2"/>
      <c r="BO24" s="2"/>
      <c r="BP24" s="2"/>
      <c r="BQ24" s="2"/>
      <c r="BR24" s="2"/>
      <c r="BS24" s="2"/>
      <c r="BT24" s="2"/>
      <c r="BU24" s="2"/>
    </row>
    <row r="25" spans="2:73" ht="20.100000000000001" customHeight="1" thickBot="1" x14ac:dyDescent="0.2">
      <c r="B25" s="517"/>
      <c r="C25" s="518"/>
      <c r="D25" s="518"/>
      <c r="E25" s="518"/>
      <c r="F25" s="518"/>
      <c r="G25" s="518"/>
      <c r="H25" s="518"/>
      <c r="I25" s="518"/>
      <c r="J25" s="519" t="s">
        <v>1774</v>
      </c>
      <c r="K25" s="520"/>
      <c r="L25" s="520"/>
      <c r="M25" s="520"/>
      <c r="N25" s="521"/>
      <c r="O25" s="522"/>
      <c r="P25" s="522"/>
      <c r="Q25" s="522"/>
      <c r="R25" s="522"/>
      <c r="S25" s="522"/>
      <c r="T25" s="522"/>
      <c r="U25" s="522"/>
      <c r="V25" s="522"/>
      <c r="W25" s="523"/>
      <c r="X25" s="582" t="s">
        <v>1036</v>
      </c>
      <c r="Y25" s="582"/>
      <c r="Z25" s="582"/>
      <c r="AA25" s="582"/>
      <c r="AB25" s="521"/>
      <c r="AC25" s="522"/>
      <c r="AD25" s="522"/>
      <c r="AE25" s="522"/>
      <c r="AF25" s="522"/>
      <c r="AG25" s="522"/>
      <c r="AH25" s="522"/>
      <c r="AI25" s="522"/>
      <c r="AJ25" s="522"/>
      <c r="AK25" s="588"/>
      <c r="AZ25" s="2"/>
      <c r="BA25" s="2"/>
      <c r="BB25" s="2"/>
      <c r="BC25" s="2"/>
      <c r="BD25" s="2"/>
      <c r="BE25" s="2"/>
      <c r="BF25" s="2"/>
      <c r="BG25" s="2"/>
      <c r="BH25" s="2"/>
      <c r="BI25" s="2"/>
      <c r="BJ25" s="2"/>
      <c r="BK25" s="2"/>
      <c r="BL25" s="2"/>
      <c r="BM25" s="2"/>
      <c r="BN25" s="2"/>
      <c r="BO25" s="2"/>
      <c r="BP25" s="2"/>
      <c r="BQ25" s="2"/>
      <c r="BR25" s="2"/>
      <c r="BS25" s="2"/>
      <c r="BT25" s="2"/>
      <c r="BU25" s="2"/>
    </row>
    <row r="26" spans="2:73" ht="8.25" customHeight="1" x14ac:dyDescent="0.15">
      <c r="AZ26" s="2"/>
      <c r="BA26" s="2"/>
      <c r="BB26" s="2"/>
      <c r="BC26" s="2"/>
      <c r="BD26" s="2"/>
      <c r="BE26" s="2"/>
      <c r="BF26" s="2"/>
      <c r="BG26" s="2"/>
      <c r="BH26" s="2"/>
      <c r="BI26" s="2"/>
      <c r="BJ26" s="2"/>
      <c r="BK26" s="2"/>
      <c r="BL26" s="2"/>
      <c r="BM26" s="2"/>
      <c r="BN26" s="2"/>
      <c r="BO26" s="2"/>
      <c r="BP26" s="2"/>
      <c r="BQ26" s="2"/>
      <c r="BR26" s="2"/>
      <c r="BS26" s="2"/>
      <c r="BT26" s="2"/>
      <c r="BU26" s="2"/>
    </row>
    <row r="27" spans="2:73" ht="15" customHeight="1" thickBot="1" x14ac:dyDescent="0.2">
      <c r="B27" s="175" t="s">
        <v>2008</v>
      </c>
      <c r="AZ27" s="2"/>
      <c r="BA27" s="2"/>
      <c r="BB27" s="2"/>
      <c r="BC27" s="2"/>
      <c r="BD27" s="2"/>
      <c r="BE27" s="2"/>
      <c r="BF27" s="2"/>
      <c r="BG27" s="2"/>
      <c r="BH27" s="2"/>
      <c r="BI27" s="2"/>
      <c r="BJ27" s="2"/>
      <c r="BK27" s="2"/>
      <c r="BL27" s="2"/>
      <c r="BM27" s="2"/>
      <c r="BN27" s="2"/>
      <c r="BO27" s="2"/>
      <c r="BP27" s="2"/>
      <c r="BQ27" s="2"/>
      <c r="BR27" s="2"/>
      <c r="BS27" s="2"/>
      <c r="BT27" s="2"/>
      <c r="BU27" s="2"/>
    </row>
    <row r="28" spans="2:73" ht="20.100000000000001" customHeight="1" x14ac:dyDescent="0.15">
      <c r="B28" s="482" t="s">
        <v>1991</v>
      </c>
      <c r="C28" s="450"/>
      <c r="D28" s="496" t="s">
        <v>2261</v>
      </c>
      <c r="E28" s="497"/>
      <c r="F28" s="497"/>
      <c r="G28" s="498"/>
      <c r="H28" s="450" t="s">
        <v>171</v>
      </c>
      <c r="I28" s="450"/>
      <c r="J28" s="496" t="s">
        <v>2262</v>
      </c>
      <c r="K28" s="497"/>
      <c r="L28" s="497"/>
      <c r="M28" s="498"/>
      <c r="N28" s="450" t="s">
        <v>171</v>
      </c>
      <c r="O28" s="450"/>
      <c r="P28" s="496" t="s">
        <v>2263</v>
      </c>
      <c r="Q28" s="497"/>
      <c r="R28" s="497"/>
      <c r="S28" s="497"/>
      <c r="T28" s="450" t="s">
        <v>171</v>
      </c>
      <c r="U28" s="450"/>
      <c r="V28" s="585" t="s">
        <v>2264</v>
      </c>
      <c r="W28" s="586"/>
      <c r="X28" s="586"/>
      <c r="Y28" s="586"/>
      <c r="Z28" s="586"/>
      <c r="AA28" s="586"/>
      <c r="AB28" s="586"/>
      <c r="AC28" s="586"/>
      <c r="AD28" s="586"/>
      <c r="AE28" s="586"/>
      <c r="AF28" s="586"/>
      <c r="AG28" s="586"/>
      <c r="AH28" s="586"/>
      <c r="AI28" s="586"/>
      <c r="AJ28" s="586"/>
      <c r="AK28" s="587"/>
      <c r="AZ28" s="2"/>
      <c r="BA28" s="2"/>
      <c r="BB28" s="2"/>
      <c r="BC28" s="2"/>
      <c r="BD28" s="2"/>
      <c r="BE28" s="2"/>
      <c r="BF28" s="2"/>
      <c r="BG28" s="2"/>
      <c r="BH28" s="2"/>
      <c r="BI28" s="2"/>
      <c r="BJ28" s="2"/>
      <c r="BK28" s="2"/>
      <c r="BL28" s="2"/>
      <c r="BM28" s="2"/>
      <c r="BN28" s="2"/>
      <c r="BO28" s="2"/>
      <c r="BP28" s="2"/>
      <c r="BQ28" s="2"/>
      <c r="BR28" s="2"/>
      <c r="BS28" s="2"/>
      <c r="BT28" s="2"/>
      <c r="BU28" s="2"/>
    </row>
    <row r="29" spans="2:73" ht="20.100000000000001" customHeight="1" x14ac:dyDescent="0.15">
      <c r="B29" s="545" t="s">
        <v>171</v>
      </c>
      <c r="C29" s="546"/>
      <c r="D29" s="578" t="s">
        <v>2265</v>
      </c>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Z29" s="2"/>
      <c r="BA29" s="2"/>
      <c r="BB29" s="2"/>
      <c r="BC29" s="2"/>
      <c r="BD29" s="2"/>
      <c r="BE29" s="2"/>
      <c r="BF29" s="2"/>
      <c r="BG29" s="2"/>
      <c r="BH29" s="2"/>
      <c r="BI29" s="2"/>
      <c r="BJ29" s="2"/>
      <c r="BK29" s="2"/>
      <c r="BL29" s="2"/>
      <c r="BM29" s="2"/>
      <c r="BN29" s="2"/>
      <c r="BO29" s="2"/>
      <c r="BP29" s="2"/>
      <c r="BQ29" s="2"/>
      <c r="BR29" s="2"/>
      <c r="BS29" s="2"/>
      <c r="BT29" s="2"/>
      <c r="BU29" s="2"/>
    </row>
    <row r="30" spans="2:73" ht="20.100000000000001" customHeight="1" thickBot="1" x14ac:dyDescent="0.2">
      <c r="B30" s="581" t="s">
        <v>1039</v>
      </c>
      <c r="C30" s="582"/>
      <c r="D30" s="582"/>
      <c r="E30" s="582"/>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Z30" s="2"/>
      <c r="BA30" s="2"/>
      <c r="BB30" s="2"/>
      <c r="BC30" s="2"/>
      <c r="BD30" s="2"/>
      <c r="BE30" s="2"/>
      <c r="BF30" s="2"/>
      <c r="BG30" s="2"/>
      <c r="BH30" s="2"/>
      <c r="BI30" s="2"/>
      <c r="BJ30" s="2"/>
      <c r="BK30" s="2"/>
      <c r="BL30" s="2"/>
      <c r="BM30" s="2"/>
      <c r="BN30" s="2"/>
      <c r="BO30" s="2"/>
      <c r="BP30" s="2"/>
      <c r="BQ30" s="2"/>
      <c r="BR30" s="2"/>
      <c r="BS30" s="2"/>
      <c r="BT30" s="2"/>
      <c r="BU30" s="2"/>
    </row>
    <row r="31" spans="2:73" ht="8.25" customHeight="1" x14ac:dyDescent="0.15">
      <c r="AZ31" s="2"/>
      <c r="BA31" s="2"/>
      <c r="BB31" s="2"/>
      <c r="BC31" s="2"/>
      <c r="BD31" s="2"/>
      <c r="BE31" s="2"/>
      <c r="BF31" s="2"/>
      <c r="BG31" s="2"/>
      <c r="BH31" s="2"/>
      <c r="BI31" s="2"/>
      <c r="BJ31" s="2"/>
      <c r="BK31" s="2"/>
      <c r="BL31" s="2"/>
      <c r="BM31" s="2"/>
      <c r="BN31" s="2"/>
      <c r="BO31" s="2"/>
      <c r="BP31" s="2"/>
      <c r="BQ31" s="2"/>
      <c r="BR31" s="2"/>
      <c r="BS31" s="2"/>
      <c r="BT31" s="2"/>
      <c r="BU31" s="2"/>
    </row>
    <row r="32" spans="2:73" ht="15" customHeight="1" thickBot="1" x14ac:dyDescent="0.2">
      <c r="B32" s="175" t="s">
        <v>2012</v>
      </c>
      <c r="AZ32" s="2"/>
      <c r="BA32" s="2"/>
      <c r="BB32" s="2"/>
      <c r="BC32" s="2"/>
      <c r="BD32" s="2"/>
      <c r="BE32" s="2"/>
      <c r="BF32" s="2"/>
      <c r="BG32" s="2"/>
      <c r="BH32" s="2"/>
      <c r="BI32" s="2"/>
      <c r="BJ32" s="2"/>
      <c r="BK32" s="2"/>
      <c r="BL32" s="2"/>
      <c r="BM32" s="2"/>
      <c r="BN32" s="2"/>
      <c r="BO32" s="2"/>
      <c r="BP32" s="2"/>
      <c r="BQ32" s="2"/>
      <c r="BR32" s="2"/>
      <c r="BS32" s="2"/>
      <c r="BT32" s="2"/>
      <c r="BU32" s="2"/>
    </row>
    <row r="33" spans="2:73" ht="20.100000000000001" customHeight="1" x14ac:dyDescent="0.15">
      <c r="B33" s="482" t="s">
        <v>1991</v>
      </c>
      <c r="C33" s="450"/>
      <c r="D33" s="496" t="s">
        <v>2261</v>
      </c>
      <c r="E33" s="497"/>
      <c r="F33" s="497"/>
      <c r="G33" s="498"/>
      <c r="H33" s="450" t="s">
        <v>171</v>
      </c>
      <c r="I33" s="450"/>
      <c r="J33" s="496" t="s">
        <v>2262</v>
      </c>
      <c r="K33" s="497"/>
      <c r="L33" s="497"/>
      <c r="M33" s="498"/>
      <c r="N33" s="450" t="s">
        <v>171</v>
      </c>
      <c r="O33" s="450"/>
      <c r="P33" s="496" t="s">
        <v>2263</v>
      </c>
      <c r="Q33" s="497"/>
      <c r="R33" s="497"/>
      <c r="S33" s="497"/>
      <c r="T33" s="450" t="s">
        <v>171</v>
      </c>
      <c r="U33" s="450"/>
      <c r="V33" s="532" t="s">
        <v>2009</v>
      </c>
      <c r="W33" s="533"/>
      <c r="X33" s="533"/>
      <c r="Y33" s="533"/>
      <c r="Z33" s="533"/>
      <c r="AA33" s="533"/>
      <c r="AB33" s="533"/>
      <c r="AC33" s="533"/>
      <c r="AD33" s="533"/>
      <c r="AE33" s="533"/>
      <c r="AF33" s="533"/>
      <c r="AG33" s="533"/>
      <c r="AH33" s="533"/>
      <c r="AI33" s="533"/>
      <c r="AJ33" s="533"/>
      <c r="AK33" s="534"/>
      <c r="AZ33" s="2"/>
      <c r="BA33" s="2"/>
      <c r="BB33" s="2"/>
      <c r="BC33" s="2"/>
      <c r="BD33" s="2"/>
      <c r="BE33" s="2"/>
      <c r="BF33" s="2"/>
      <c r="BG33" s="2"/>
      <c r="BH33" s="2"/>
      <c r="BI33" s="2"/>
      <c r="BJ33" s="2"/>
      <c r="BK33" s="2"/>
      <c r="BL33" s="2"/>
      <c r="BM33" s="2"/>
      <c r="BN33" s="2"/>
      <c r="BO33" s="2"/>
      <c r="BP33" s="2"/>
      <c r="BQ33" s="2"/>
      <c r="BR33" s="2"/>
      <c r="BS33" s="2"/>
      <c r="BT33" s="2"/>
      <c r="BU33" s="2"/>
    </row>
    <row r="34" spans="2:73" ht="20.100000000000001" customHeight="1" x14ac:dyDescent="0.15">
      <c r="B34" s="545" t="s">
        <v>171</v>
      </c>
      <c r="C34" s="546"/>
      <c r="D34" s="565" t="s">
        <v>2003</v>
      </c>
      <c r="E34" s="566"/>
      <c r="F34" s="566"/>
      <c r="G34" s="566"/>
      <c r="H34" s="566"/>
      <c r="I34" s="566"/>
      <c r="J34" s="567" t="s">
        <v>2266</v>
      </c>
      <c r="K34" s="568"/>
      <c r="L34" s="568"/>
      <c r="M34" s="568"/>
      <c r="N34" s="568"/>
      <c r="O34" s="569"/>
      <c r="P34" s="484"/>
      <c r="Q34" s="485"/>
      <c r="R34" s="485"/>
      <c r="S34" s="485"/>
      <c r="T34" s="485"/>
      <c r="U34" s="485"/>
      <c r="V34" s="485"/>
      <c r="W34" s="485"/>
      <c r="X34" s="485"/>
      <c r="Y34" s="485"/>
      <c r="Z34" s="485"/>
      <c r="AA34" s="485"/>
      <c r="AB34" s="485"/>
      <c r="AC34" s="546" t="s">
        <v>171</v>
      </c>
      <c r="AD34" s="546"/>
      <c r="AE34" s="547" t="s">
        <v>2010</v>
      </c>
      <c r="AF34" s="548"/>
      <c r="AG34" s="548"/>
      <c r="AH34" s="548"/>
      <c r="AI34" s="548"/>
      <c r="AJ34" s="548"/>
      <c r="AK34" s="613"/>
      <c r="AZ34" s="2"/>
      <c r="BA34" s="2"/>
      <c r="BB34" s="2"/>
      <c r="BC34" s="2"/>
      <c r="BD34" s="2"/>
      <c r="BE34" s="2"/>
      <c r="BF34" s="2"/>
      <c r="BG34" s="2"/>
      <c r="BH34" s="2"/>
      <c r="BI34" s="2"/>
      <c r="BJ34" s="2"/>
      <c r="BK34" s="2"/>
      <c r="BL34" s="2"/>
      <c r="BM34" s="2"/>
      <c r="BN34" s="2"/>
      <c r="BO34" s="2"/>
      <c r="BP34" s="2"/>
      <c r="BQ34" s="2"/>
      <c r="BR34" s="2"/>
      <c r="BS34" s="2"/>
      <c r="BT34" s="2"/>
      <c r="BU34" s="2"/>
    </row>
    <row r="35" spans="2:73" ht="20.100000000000001" customHeight="1" x14ac:dyDescent="0.15">
      <c r="B35" s="604" t="s">
        <v>2267</v>
      </c>
      <c r="C35" s="605"/>
      <c r="D35" s="483" t="s">
        <v>1033</v>
      </c>
      <c r="E35" s="483"/>
      <c r="F35" s="483"/>
      <c r="G35" s="483"/>
      <c r="H35" s="510"/>
      <c r="I35" s="511"/>
      <c r="J35" s="511"/>
      <c r="K35" s="511"/>
      <c r="L35" s="511"/>
      <c r="M35" s="511"/>
      <c r="N35" s="511"/>
      <c r="O35" s="511"/>
      <c r="P35" s="511"/>
      <c r="Q35" s="511"/>
      <c r="R35" s="511"/>
      <c r="S35" s="511"/>
      <c r="T35" s="512"/>
      <c r="U35" s="476" t="s">
        <v>2268</v>
      </c>
      <c r="V35" s="477"/>
      <c r="W35" s="454"/>
      <c r="X35" s="570"/>
      <c r="Y35" s="571"/>
      <c r="Z35" s="571"/>
      <c r="AA35" s="571"/>
      <c r="AB35" s="572"/>
      <c r="AC35" s="483" t="s">
        <v>1034</v>
      </c>
      <c r="AD35" s="483"/>
      <c r="AE35" s="483"/>
      <c r="AF35" s="483"/>
      <c r="AG35" s="570"/>
      <c r="AH35" s="571"/>
      <c r="AI35" s="571"/>
      <c r="AJ35" s="571"/>
      <c r="AK35" s="614"/>
      <c r="AZ35" s="2"/>
      <c r="BA35" s="2"/>
      <c r="BB35" s="2"/>
      <c r="BC35" s="2"/>
      <c r="BD35" s="2"/>
      <c r="BE35" s="2"/>
      <c r="BF35" s="2"/>
      <c r="BG35" s="2"/>
      <c r="BH35" s="2"/>
      <c r="BI35" s="2"/>
      <c r="BJ35" s="2"/>
      <c r="BK35" s="2"/>
      <c r="BL35" s="2"/>
      <c r="BM35" s="2"/>
      <c r="BN35" s="2"/>
      <c r="BO35" s="2"/>
      <c r="BP35" s="2"/>
      <c r="BQ35" s="2"/>
      <c r="BR35" s="2"/>
      <c r="BS35" s="2"/>
      <c r="BT35" s="2"/>
      <c r="BU35" s="2"/>
    </row>
    <row r="36" spans="2:73" ht="20.100000000000001" customHeight="1" x14ac:dyDescent="0.15">
      <c r="B36" s="604"/>
      <c r="C36" s="605"/>
      <c r="D36" s="483" t="s">
        <v>1041</v>
      </c>
      <c r="E36" s="483"/>
      <c r="F36" s="483"/>
      <c r="G36" s="483"/>
      <c r="H36" s="177" t="s">
        <v>1042</v>
      </c>
      <c r="I36" s="574"/>
      <c r="J36" s="574"/>
      <c r="K36" s="574"/>
      <c r="L36" s="178" t="s">
        <v>1043</v>
      </c>
      <c r="M36" s="574"/>
      <c r="N36" s="574"/>
      <c r="O36" s="608"/>
      <c r="P36" s="511"/>
      <c r="Q36" s="511"/>
      <c r="R36" s="511"/>
      <c r="S36" s="511"/>
      <c r="T36" s="511"/>
      <c r="U36" s="511"/>
      <c r="V36" s="511"/>
      <c r="W36" s="511"/>
      <c r="X36" s="511"/>
      <c r="Y36" s="511"/>
      <c r="Z36" s="511"/>
      <c r="AA36" s="511"/>
      <c r="AB36" s="511"/>
      <c r="AC36" s="511"/>
      <c r="AD36" s="511"/>
      <c r="AE36" s="511"/>
      <c r="AF36" s="511"/>
      <c r="AG36" s="511"/>
      <c r="AH36" s="511"/>
      <c r="AI36" s="511"/>
      <c r="AJ36" s="511"/>
      <c r="AK36" s="609"/>
      <c r="AZ36" s="2"/>
      <c r="BA36" s="2"/>
      <c r="BB36" s="2"/>
      <c r="BC36" s="2"/>
      <c r="BD36" s="2"/>
      <c r="BE36" s="2"/>
      <c r="BF36" s="2"/>
      <c r="BG36" s="2"/>
      <c r="BH36" s="2"/>
      <c r="BI36" s="2"/>
      <c r="BJ36" s="2"/>
      <c r="BK36" s="2"/>
      <c r="BL36" s="2"/>
      <c r="BM36" s="2"/>
      <c r="BN36" s="2"/>
      <c r="BO36" s="2"/>
      <c r="BP36" s="2"/>
      <c r="BQ36" s="2"/>
      <c r="BR36" s="2"/>
      <c r="BS36" s="2"/>
      <c r="BT36" s="2"/>
      <c r="BU36" s="2"/>
    </row>
    <row r="37" spans="2:73" ht="20.100000000000001" customHeight="1" thickBot="1" x14ac:dyDescent="0.2">
      <c r="B37" s="606"/>
      <c r="C37" s="607"/>
      <c r="D37" s="582" t="s">
        <v>1035</v>
      </c>
      <c r="E37" s="582"/>
      <c r="F37" s="582"/>
      <c r="G37" s="582"/>
      <c r="H37" s="610"/>
      <c r="I37" s="610"/>
      <c r="J37" s="610"/>
      <c r="K37" s="610"/>
      <c r="L37" s="610"/>
      <c r="M37" s="610"/>
      <c r="N37" s="610"/>
      <c r="O37" s="610"/>
      <c r="P37" s="610"/>
      <c r="Q37" s="610"/>
      <c r="R37" s="610"/>
      <c r="S37" s="610"/>
      <c r="T37" s="610"/>
      <c r="U37" s="611" t="s">
        <v>2004</v>
      </c>
      <c r="V37" s="611"/>
      <c r="W37" s="611"/>
      <c r="X37" s="611"/>
      <c r="Y37" s="610"/>
      <c r="Z37" s="610"/>
      <c r="AA37" s="610"/>
      <c r="AB37" s="610"/>
      <c r="AC37" s="610"/>
      <c r="AD37" s="610"/>
      <c r="AE37" s="610"/>
      <c r="AF37" s="610"/>
      <c r="AG37" s="610"/>
      <c r="AH37" s="610"/>
      <c r="AI37" s="610"/>
      <c r="AJ37" s="610"/>
      <c r="AK37" s="612"/>
      <c r="AZ37" s="2"/>
      <c r="BA37" s="2"/>
      <c r="BB37" s="2"/>
      <c r="BC37" s="2"/>
      <c r="BD37" s="2"/>
      <c r="BE37" s="2"/>
      <c r="BF37" s="2"/>
      <c r="BG37" s="2"/>
      <c r="BH37" s="2"/>
      <c r="BI37" s="2"/>
      <c r="BJ37" s="2"/>
      <c r="BK37" s="2"/>
      <c r="BL37" s="2"/>
      <c r="BM37" s="2"/>
      <c r="BN37" s="2"/>
      <c r="BO37" s="2"/>
      <c r="BP37" s="2"/>
      <c r="BQ37" s="2"/>
      <c r="BR37" s="2"/>
      <c r="BS37" s="2"/>
      <c r="BT37" s="2"/>
      <c r="BU37" s="2"/>
    </row>
    <row r="38" spans="2:73" ht="8.25" customHeight="1" x14ac:dyDescent="0.15">
      <c r="AZ38" s="2"/>
      <c r="BA38" s="2"/>
      <c r="BB38" s="2"/>
      <c r="BC38" s="2"/>
      <c r="BD38" s="2"/>
      <c r="BE38" s="2"/>
      <c r="BF38" s="2"/>
      <c r="BG38" s="2"/>
      <c r="BH38" s="2"/>
      <c r="BI38" s="2"/>
      <c r="BJ38" s="2"/>
      <c r="BK38" s="2"/>
      <c r="BL38" s="2"/>
      <c r="BM38" s="2"/>
      <c r="BN38" s="2"/>
      <c r="BO38" s="2"/>
      <c r="BP38" s="2"/>
      <c r="BQ38" s="2"/>
      <c r="BR38" s="2"/>
      <c r="BS38" s="2"/>
      <c r="BT38" s="2"/>
      <c r="BU38" s="2"/>
    </row>
    <row r="39" spans="2:73" ht="15" customHeight="1" thickBot="1" x14ac:dyDescent="0.2">
      <c r="B39" s="175" t="s">
        <v>2013</v>
      </c>
      <c r="AZ39" s="2"/>
      <c r="BA39" s="2"/>
      <c r="BB39" s="2"/>
      <c r="BC39" s="2"/>
      <c r="BD39" s="2"/>
      <c r="BE39" s="2"/>
      <c r="BF39" s="2"/>
      <c r="BG39" s="2"/>
      <c r="BH39" s="2"/>
      <c r="BI39" s="2"/>
      <c r="BJ39" s="2"/>
      <c r="BK39" s="2"/>
      <c r="BL39" s="2"/>
      <c r="BM39" s="2"/>
      <c r="BN39" s="2"/>
      <c r="BO39" s="2"/>
      <c r="BP39" s="2"/>
      <c r="BQ39" s="2"/>
      <c r="BR39" s="2"/>
      <c r="BS39" s="2"/>
      <c r="BT39" s="2"/>
      <c r="BU39" s="2"/>
    </row>
    <row r="40" spans="2:73" ht="20.100000000000001" customHeight="1" x14ac:dyDescent="0.15">
      <c r="B40" s="482" t="s">
        <v>1991</v>
      </c>
      <c r="C40" s="450"/>
      <c r="D40" s="496" t="s">
        <v>2261</v>
      </c>
      <c r="E40" s="497"/>
      <c r="F40" s="497"/>
      <c r="G40" s="498"/>
      <c r="H40" s="450" t="s">
        <v>171</v>
      </c>
      <c r="I40" s="450"/>
      <c r="J40" s="496" t="s">
        <v>2262</v>
      </c>
      <c r="K40" s="497"/>
      <c r="L40" s="497"/>
      <c r="M40" s="498"/>
      <c r="N40" s="450" t="s">
        <v>171</v>
      </c>
      <c r="O40" s="450"/>
      <c r="P40" s="496" t="s">
        <v>2263</v>
      </c>
      <c r="Q40" s="497"/>
      <c r="R40" s="497"/>
      <c r="S40" s="497"/>
      <c r="T40" s="450" t="s">
        <v>171</v>
      </c>
      <c r="U40" s="450"/>
      <c r="V40" s="532" t="s">
        <v>2009</v>
      </c>
      <c r="W40" s="533"/>
      <c r="X40" s="533"/>
      <c r="Y40" s="533"/>
      <c r="Z40" s="533"/>
      <c r="AA40" s="533"/>
      <c r="AB40" s="533"/>
      <c r="AC40" s="533"/>
      <c r="AD40" s="533"/>
      <c r="AE40" s="533"/>
      <c r="AF40" s="533"/>
      <c r="AG40" s="533"/>
      <c r="AH40" s="533"/>
      <c r="AI40" s="533"/>
      <c r="AJ40" s="533"/>
      <c r="AK40" s="534"/>
      <c r="AZ40" s="2"/>
      <c r="BA40" s="2"/>
      <c r="BB40" s="2"/>
      <c r="BC40" s="2"/>
      <c r="BD40" s="2"/>
      <c r="BE40" s="2"/>
      <c r="BF40" s="2"/>
      <c r="BG40" s="2"/>
      <c r="BH40" s="2"/>
      <c r="BI40" s="2"/>
      <c r="BJ40" s="2"/>
      <c r="BK40" s="2"/>
      <c r="BL40" s="2"/>
      <c r="BM40" s="2"/>
      <c r="BN40" s="2"/>
      <c r="BO40" s="2"/>
      <c r="BP40" s="2"/>
      <c r="BQ40" s="2"/>
      <c r="BR40" s="2"/>
      <c r="BS40" s="2"/>
      <c r="BT40" s="2"/>
      <c r="BU40" s="2"/>
    </row>
    <row r="41" spans="2:73" ht="20.100000000000001" customHeight="1" x14ac:dyDescent="0.15">
      <c r="B41" s="545" t="s">
        <v>171</v>
      </c>
      <c r="C41" s="546"/>
      <c r="D41" s="565" t="s">
        <v>2003</v>
      </c>
      <c r="E41" s="566"/>
      <c r="F41" s="566"/>
      <c r="G41" s="566"/>
      <c r="H41" s="566"/>
      <c r="I41" s="566"/>
      <c r="J41" s="567" t="s">
        <v>2266</v>
      </c>
      <c r="K41" s="568"/>
      <c r="L41" s="568"/>
      <c r="M41" s="568"/>
      <c r="N41" s="568"/>
      <c r="O41" s="569"/>
      <c r="P41" s="573"/>
      <c r="Q41" s="574"/>
      <c r="R41" s="574"/>
      <c r="S41" s="574"/>
      <c r="T41" s="574"/>
      <c r="U41" s="574"/>
      <c r="V41" s="574"/>
      <c r="W41" s="574"/>
      <c r="X41" s="574"/>
      <c r="Y41" s="574"/>
      <c r="Z41" s="574"/>
      <c r="AA41" s="574"/>
      <c r="AB41" s="574"/>
      <c r="AC41" s="546" t="s">
        <v>171</v>
      </c>
      <c r="AD41" s="546"/>
      <c r="AE41" s="547" t="s">
        <v>2010</v>
      </c>
      <c r="AF41" s="548"/>
      <c r="AG41" s="548"/>
      <c r="AH41" s="548"/>
      <c r="AI41" s="548"/>
      <c r="AJ41" s="548"/>
      <c r="AK41" s="613"/>
      <c r="AZ41" s="2"/>
      <c r="BA41" s="2"/>
      <c r="BB41" s="2"/>
      <c r="BC41" s="2"/>
      <c r="BD41" s="2"/>
      <c r="BE41" s="2"/>
      <c r="BF41" s="2"/>
      <c r="BG41" s="2"/>
      <c r="BH41" s="2"/>
      <c r="BI41" s="2"/>
      <c r="BJ41" s="2"/>
      <c r="BK41" s="2"/>
      <c r="BL41" s="2"/>
      <c r="BM41" s="2"/>
      <c r="BN41" s="2"/>
      <c r="BO41" s="2"/>
      <c r="BP41" s="2"/>
      <c r="BQ41" s="2"/>
      <c r="BR41" s="2"/>
      <c r="BS41" s="2"/>
      <c r="BT41" s="2"/>
      <c r="BU41" s="2"/>
    </row>
    <row r="42" spans="2:73" ht="20.100000000000001" customHeight="1" x14ac:dyDescent="0.15">
      <c r="B42" s="604" t="s">
        <v>2267</v>
      </c>
      <c r="C42" s="605"/>
      <c r="D42" s="483" t="s">
        <v>1033</v>
      </c>
      <c r="E42" s="483"/>
      <c r="F42" s="483"/>
      <c r="G42" s="483"/>
      <c r="H42" s="529"/>
      <c r="I42" s="530"/>
      <c r="J42" s="530"/>
      <c r="K42" s="530"/>
      <c r="L42" s="530"/>
      <c r="M42" s="530"/>
      <c r="N42" s="530"/>
      <c r="O42" s="530"/>
      <c r="P42" s="530"/>
      <c r="Q42" s="530"/>
      <c r="R42" s="530"/>
      <c r="S42" s="530"/>
      <c r="T42" s="531"/>
      <c r="U42" s="476" t="s">
        <v>2268</v>
      </c>
      <c r="V42" s="477"/>
      <c r="W42" s="454"/>
      <c r="X42" s="575"/>
      <c r="Y42" s="576"/>
      <c r="Z42" s="576"/>
      <c r="AA42" s="576"/>
      <c r="AB42" s="577"/>
      <c r="AC42" s="483" t="s">
        <v>1034</v>
      </c>
      <c r="AD42" s="483"/>
      <c r="AE42" s="483"/>
      <c r="AF42" s="483"/>
      <c r="AG42" s="619"/>
      <c r="AH42" s="620"/>
      <c r="AI42" s="620"/>
      <c r="AJ42" s="620"/>
      <c r="AK42" s="621"/>
      <c r="AZ42" s="2"/>
      <c r="BA42" s="2"/>
      <c r="BB42" s="2"/>
      <c r="BC42" s="2"/>
      <c r="BD42" s="2"/>
      <c r="BE42" s="2"/>
      <c r="BF42" s="2"/>
      <c r="BG42" s="2"/>
      <c r="BH42" s="2"/>
      <c r="BI42" s="2"/>
      <c r="BJ42" s="2"/>
      <c r="BK42" s="2"/>
      <c r="BL42" s="2"/>
      <c r="BM42" s="2"/>
      <c r="BN42" s="2"/>
      <c r="BO42" s="2"/>
      <c r="BP42" s="2"/>
      <c r="BQ42" s="2"/>
      <c r="BR42" s="2"/>
      <c r="BS42" s="2"/>
      <c r="BT42" s="2"/>
      <c r="BU42" s="2"/>
    </row>
    <row r="43" spans="2:73" ht="20.100000000000001" customHeight="1" x14ac:dyDescent="0.15">
      <c r="B43" s="604"/>
      <c r="C43" s="605"/>
      <c r="D43" s="483" t="s">
        <v>1041</v>
      </c>
      <c r="E43" s="483"/>
      <c r="F43" s="483"/>
      <c r="G43" s="483"/>
      <c r="H43" s="177" t="s">
        <v>1042</v>
      </c>
      <c r="I43" s="574"/>
      <c r="J43" s="574"/>
      <c r="K43" s="574"/>
      <c r="L43" s="178" t="s">
        <v>1043</v>
      </c>
      <c r="M43" s="574"/>
      <c r="N43" s="574"/>
      <c r="O43" s="608"/>
      <c r="P43" s="615"/>
      <c r="Q43" s="615"/>
      <c r="R43" s="615"/>
      <c r="S43" s="615"/>
      <c r="T43" s="615"/>
      <c r="U43" s="615"/>
      <c r="V43" s="615"/>
      <c r="W43" s="615"/>
      <c r="X43" s="615"/>
      <c r="Y43" s="615"/>
      <c r="Z43" s="615"/>
      <c r="AA43" s="615"/>
      <c r="AB43" s="615"/>
      <c r="AC43" s="615"/>
      <c r="AD43" s="615"/>
      <c r="AE43" s="615"/>
      <c r="AF43" s="615"/>
      <c r="AG43" s="615"/>
      <c r="AH43" s="615"/>
      <c r="AI43" s="615"/>
      <c r="AJ43" s="615"/>
      <c r="AK43" s="616"/>
      <c r="AZ43" s="2"/>
      <c r="BA43" s="2"/>
      <c r="BB43" s="2"/>
      <c r="BC43" s="2"/>
      <c r="BD43" s="2"/>
      <c r="BE43" s="2"/>
      <c r="BF43" s="2"/>
      <c r="BG43" s="2"/>
      <c r="BH43" s="2"/>
      <c r="BI43" s="2"/>
      <c r="BJ43" s="2"/>
      <c r="BK43" s="2"/>
      <c r="BL43" s="2"/>
      <c r="BM43" s="2"/>
      <c r="BN43" s="2"/>
      <c r="BO43" s="2"/>
      <c r="BP43" s="2"/>
      <c r="BQ43" s="2"/>
      <c r="BR43" s="2"/>
      <c r="BS43" s="2"/>
      <c r="BT43" s="2"/>
      <c r="BU43" s="2"/>
    </row>
    <row r="44" spans="2:73" ht="20.100000000000001" customHeight="1" thickBot="1" x14ac:dyDescent="0.2">
      <c r="B44" s="606"/>
      <c r="C44" s="607"/>
      <c r="D44" s="582" t="s">
        <v>1035</v>
      </c>
      <c r="E44" s="582"/>
      <c r="F44" s="582"/>
      <c r="G44" s="582"/>
      <c r="H44" s="617"/>
      <c r="I44" s="617"/>
      <c r="J44" s="617"/>
      <c r="K44" s="617"/>
      <c r="L44" s="617"/>
      <c r="M44" s="617"/>
      <c r="N44" s="617"/>
      <c r="O44" s="617"/>
      <c r="P44" s="617"/>
      <c r="Q44" s="617"/>
      <c r="R44" s="617"/>
      <c r="S44" s="617"/>
      <c r="T44" s="617"/>
      <c r="U44" s="611" t="s">
        <v>2004</v>
      </c>
      <c r="V44" s="611"/>
      <c r="W44" s="611"/>
      <c r="X44" s="611"/>
      <c r="Y44" s="617"/>
      <c r="Z44" s="617"/>
      <c r="AA44" s="617"/>
      <c r="AB44" s="617"/>
      <c r="AC44" s="617"/>
      <c r="AD44" s="617"/>
      <c r="AE44" s="617"/>
      <c r="AF44" s="617"/>
      <c r="AG44" s="617"/>
      <c r="AH44" s="617"/>
      <c r="AI44" s="617"/>
      <c r="AJ44" s="617"/>
      <c r="AK44" s="618"/>
      <c r="AZ44" s="2"/>
      <c r="BA44" s="2"/>
      <c r="BB44" s="2"/>
      <c r="BC44" s="2"/>
      <c r="BD44" s="2"/>
      <c r="BE44" s="2"/>
      <c r="BF44" s="2"/>
      <c r="BG44" s="2"/>
      <c r="BH44" s="2"/>
      <c r="BI44" s="2"/>
      <c r="BJ44" s="2"/>
      <c r="BK44" s="2"/>
      <c r="BL44" s="2"/>
      <c r="BM44" s="2"/>
      <c r="BN44" s="2"/>
      <c r="BO44" s="2"/>
      <c r="BP44" s="2"/>
      <c r="BQ44" s="2"/>
      <c r="BR44" s="2"/>
      <c r="BS44" s="2"/>
      <c r="BT44" s="2"/>
      <c r="BU44" s="2"/>
    </row>
    <row r="45" spans="2:73" ht="8.25" customHeight="1" x14ac:dyDescent="0.15">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thickBot="1" x14ac:dyDescent="0.2">
      <c r="B46" s="175" t="s">
        <v>2014</v>
      </c>
      <c r="AZ46" s="2"/>
      <c r="BA46" s="2"/>
      <c r="BB46" s="2"/>
      <c r="BC46" s="2"/>
      <c r="BD46" s="2"/>
      <c r="BE46" s="2"/>
      <c r="BF46" s="2"/>
      <c r="BG46" s="2"/>
      <c r="BH46" s="2"/>
      <c r="BI46" s="2"/>
      <c r="BJ46" s="2"/>
      <c r="BK46" s="2"/>
      <c r="BL46" s="2"/>
      <c r="BM46" s="2"/>
      <c r="BN46" s="2"/>
      <c r="BO46" s="2"/>
      <c r="BP46" s="2"/>
      <c r="BQ46" s="2"/>
      <c r="BR46" s="2"/>
      <c r="BS46" s="2"/>
      <c r="BT46" s="2"/>
      <c r="BU46" s="2"/>
    </row>
    <row r="47" spans="2:73" ht="13.5" customHeight="1" x14ac:dyDescent="0.15">
      <c r="B47" s="499" t="s">
        <v>171</v>
      </c>
      <c r="C47" s="500"/>
      <c r="D47" s="496" t="s">
        <v>1776</v>
      </c>
      <c r="E47" s="497"/>
      <c r="F47" s="497"/>
      <c r="G47" s="498"/>
      <c r="H47" s="461" t="s">
        <v>171</v>
      </c>
      <c r="I47" s="500"/>
      <c r="J47" s="553" t="s">
        <v>2269</v>
      </c>
      <c r="K47" s="554"/>
      <c r="L47" s="554"/>
      <c r="M47" s="554"/>
      <c r="N47" s="554"/>
      <c r="O47" s="554"/>
      <c r="P47" s="554"/>
      <c r="Q47" s="461" t="s">
        <v>171</v>
      </c>
      <c r="R47" s="500"/>
      <c r="S47" s="559" t="s">
        <v>2016</v>
      </c>
      <c r="T47" s="559"/>
      <c r="U47" s="560"/>
      <c r="V47" s="450" t="s">
        <v>171</v>
      </c>
      <c r="W47" s="450"/>
      <c r="X47" s="459" t="s">
        <v>2017</v>
      </c>
      <c r="Y47" s="460"/>
      <c r="Z47" s="460"/>
      <c r="AA47" s="451"/>
      <c r="AB47" s="461" t="s">
        <v>171</v>
      </c>
      <c r="AC47" s="462"/>
      <c r="AD47" s="467" t="s">
        <v>2270</v>
      </c>
      <c r="AE47" s="468"/>
      <c r="AF47" s="468"/>
      <c r="AG47" s="469"/>
      <c r="AH47" s="450" t="s">
        <v>171</v>
      </c>
      <c r="AI47" s="450"/>
      <c r="AJ47" s="451" t="s">
        <v>819</v>
      </c>
      <c r="AK47" s="452"/>
      <c r="AL47" s="2"/>
      <c r="AM47" s="2"/>
      <c r="AN47" s="2"/>
      <c r="AO47" s="2"/>
      <c r="AP47" s="2"/>
      <c r="AQ47" s="2"/>
      <c r="AZ47" s="2"/>
      <c r="BA47" s="2"/>
      <c r="BB47" s="2"/>
      <c r="BC47" s="2"/>
      <c r="BD47" s="2"/>
      <c r="BE47" s="2"/>
      <c r="BF47" s="2"/>
      <c r="BG47" s="2"/>
      <c r="BH47" s="2"/>
      <c r="BI47" s="2"/>
      <c r="BJ47" s="2"/>
      <c r="BK47" s="2"/>
      <c r="BL47" s="2"/>
      <c r="BM47" s="2"/>
      <c r="BN47" s="2"/>
      <c r="BO47" s="2"/>
      <c r="BP47" s="2"/>
      <c r="BQ47" s="2"/>
      <c r="BR47" s="2"/>
      <c r="BS47" s="2"/>
      <c r="BT47" s="2"/>
      <c r="BU47" s="2"/>
    </row>
    <row r="48" spans="2:73" ht="13.5" customHeight="1" x14ac:dyDescent="0.15">
      <c r="B48" s="501"/>
      <c r="C48" s="502"/>
      <c r="D48" s="547"/>
      <c r="E48" s="548"/>
      <c r="F48" s="548"/>
      <c r="G48" s="549"/>
      <c r="H48" s="463"/>
      <c r="I48" s="502"/>
      <c r="J48" s="555"/>
      <c r="K48" s="556"/>
      <c r="L48" s="556"/>
      <c r="M48" s="556"/>
      <c r="N48" s="556"/>
      <c r="O48" s="556"/>
      <c r="P48" s="556"/>
      <c r="Q48" s="463"/>
      <c r="R48" s="502"/>
      <c r="S48" s="561"/>
      <c r="T48" s="561"/>
      <c r="U48" s="562"/>
      <c r="V48" s="453" t="s">
        <v>171</v>
      </c>
      <c r="W48" s="453"/>
      <c r="X48" s="476" t="s">
        <v>2018</v>
      </c>
      <c r="Y48" s="477"/>
      <c r="Z48" s="477"/>
      <c r="AA48" s="454"/>
      <c r="AB48" s="463"/>
      <c r="AC48" s="464"/>
      <c r="AD48" s="470"/>
      <c r="AE48" s="471"/>
      <c r="AF48" s="471"/>
      <c r="AG48" s="472"/>
      <c r="AH48" s="453" t="s">
        <v>171</v>
      </c>
      <c r="AI48" s="453"/>
      <c r="AJ48" s="454" t="s">
        <v>818</v>
      </c>
      <c r="AK48" s="455"/>
      <c r="AL48" s="2"/>
      <c r="AM48" s="2"/>
      <c r="AN48" s="2"/>
      <c r="AO48" s="2"/>
      <c r="AP48" s="2"/>
      <c r="AQ48" s="2"/>
      <c r="AZ48" s="2"/>
      <c r="BA48" s="2"/>
      <c r="BB48" s="2"/>
      <c r="BC48" s="2"/>
      <c r="BD48" s="2"/>
      <c r="BE48" s="2"/>
      <c r="BF48" s="2"/>
      <c r="BG48" s="2"/>
      <c r="BH48" s="2"/>
      <c r="BI48" s="2"/>
      <c r="BJ48" s="2"/>
      <c r="BK48" s="2"/>
      <c r="BL48" s="2"/>
      <c r="BM48" s="2"/>
      <c r="BN48" s="2"/>
      <c r="BO48" s="2"/>
      <c r="BP48" s="2"/>
      <c r="BQ48" s="2"/>
      <c r="BR48" s="2"/>
      <c r="BS48" s="2"/>
      <c r="BT48" s="2"/>
      <c r="BU48" s="2"/>
    </row>
    <row r="49" spans="2:73" ht="13.5" customHeight="1" thickBot="1" x14ac:dyDescent="0.2">
      <c r="B49" s="503"/>
      <c r="C49" s="504"/>
      <c r="D49" s="550"/>
      <c r="E49" s="551"/>
      <c r="F49" s="551"/>
      <c r="G49" s="552"/>
      <c r="H49" s="465"/>
      <c r="I49" s="504"/>
      <c r="J49" s="557"/>
      <c r="K49" s="558"/>
      <c r="L49" s="558"/>
      <c r="M49" s="558"/>
      <c r="N49" s="558"/>
      <c r="O49" s="558"/>
      <c r="P49" s="558"/>
      <c r="Q49" s="465"/>
      <c r="R49" s="504"/>
      <c r="S49" s="563"/>
      <c r="T49" s="563"/>
      <c r="U49" s="564"/>
      <c r="V49" s="456" t="s">
        <v>171</v>
      </c>
      <c r="W49" s="456"/>
      <c r="X49" s="478" t="s">
        <v>916</v>
      </c>
      <c r="Y49" s="479"/>
      <c r="Z49" s="479"/>
      <c r="AA49" s="457"/>
      <c r="AB49" s="465"/>
      <c r="AC49" s="466"/>
      <c r="AD49" s="473"/>
      <c r="AE49" s="474"/>
      <c r="AF49" s="474"/>
      <c r="AG49" s="475"/>
      <c r="AH49" s="456" t="s">
        <v>1043</v>
      </c>
      <c r="AI49" s="456"/>
      <c r="AJ49" s="457" t="s">
        <v>1043</v>
      </c>
      <c r="AK49" s="458"/>
      <c r="AL49" s="2"/>
      <c r="AM49" s="2"/>
      <c r="AN49" s="2"/>
      <c r="AO49" s="2"/>
      <c r="AP49" s="2"/>
      <c r="AQ49" s="2"/>
      <c r="AZ49" s="2"/>
      <c r="BA49" s="2"/>
      <c r="BB49" s="2"/>
      <c r="BC49" s="2"/>
      <c r="BD49" s="2"/>
      <c r="BE49" s="2"/>
      <c r="BF49" s="2"/>
      <c r="BG49" s="2"/>
      <c r="BH49" s="2"/>
      <c r="BI49" s="2"/>
      <c r="BJ49" s="2"/>
      <c r="BK49" s="2"/>
      <c r="BL49" s="2"/>
      <c r="BM49" s="2"/>
      <c r="BN49" s="2"/>
      <c r="BO49" s="2"/>
      <c r="BP49" s="2"/>
      <c r="BQ49" s="2"/>
      <c r="BR49" s="2"/>
      <c r="BS49" s="2"/>
      <c r="BT49" s="2"/>
      <c r="BU49" s="2"/>
    </row>
    <row r="50" spans="2:73" ht="20.100000000000001" customHeight="1" x14ac:dyDescent="0.15">
      <c r="B50" s="545" t="s">
        <v>171</v>
      </c>
      <c r="C50" s="546"/>
      <c r="D50" s="622" t="s">
        <v>2261</v>
      </c>
      <c r="E50" s="623"/>
      <c r="F50" s="623"/>
      <c r="G50" s="624"/>
      <c r="H50" s="546" t="s">
        <v>171</v>
      </c>
      <c r="I50" s="546"/>
      <c r="J50" s="622" t="s">
        <v>2262</v>
      </c>
      <c r="K50" s="623"/>
      <c r="L50" s="623"/>
      <c r="M50" s="624"/>
      <c r="N50" s="546" t="s">
        <v>171</v>
      </c>
      <c r="O50" s="546"/>
      <c r="P50" s="622" t="s">
        <v>2263</v>
      </c>
      <c r="Q50" s="623"/>
      <c r="R50" s="623"/>
      <c r="S50" s="623"/>
      <c r="T50" s="546" t="s">
        <v>171</v>
      </c>
      <c r="U50" s="546"/>
      <c r="V50" s="628" t="s">
        <v>1775</v>
      </c>
      <c r="W50" s="629"/>
      <c r="X50" s="629"/>
      <c r="Y50" s="629"/>
      <c r="Z50" s="629"/>
      <c r="AA50" s="629"/>
      <c r="AB50" s="629"/>
      <c r="AC50" s="629"/>
      <c r="AD50" s="629"/>
      <c r="AE50" s="629"/>
      <c r="AF50" s="629"/>
      <c r="AG50" s="629"/>
      <c r="AH50" s="629"/>
      <c r="AI50" s="629"/>
      <c r="AJ50" s="629"/>
      <c r="AK50" s="630"/>
      <c r="AZ50" s="2"/>
      <c r="BA50" s="2"/>
      <c r="BB50" s="2"/>
      <c r="BC50" s="2"/>
      <c r="BD50" s="2"/>
      <c r="BE50" s="2"/>
      <c r="BF50" s="2"/>
      <c r="BG50" s="2"/>
      <c r="BH50" s="2"/>
      <c r="BI50" s="2"/>
      <c r="BJ50" s="2"/>
      <c r="BK50" s="2"/>
      <c r="BL50" s="2"/>
      <c r="BM50" s="2"/>
      <c r="BN50" s="2"/>
      <c r="BO50" s="2"/>
      <c r="BP50" s="2"/>
      <c r="BQ50" s="2"/>
      <c r="BR50" s="2"/>
      <c r="BS50" s="2"/>
      <c r="BT50" s="2"/>
      <c r="BU50" s="2"/>
    </row>
    <row r="51" spans="2:73" ht="20.100000000000001" customHeight="1" x14ac:dyDescent="0.15">
      <c r="B51" s="604" t="s">
        <v>1040</v>
      </c>
      <c r="C51" s="605"/>
      <c r="D51" s="483" t="s">
        <v>1033</v>
      </c>
      <c r="E51" s="483"/>
      <c r="F51" s="483"/>
      <c r="G51" s="483"/>
      <c r="H51" s="625"/>
      <c r="I51" s="626"/>
      <c r="J51" s="626"/>
      <c r="K51" s="626"/>
      <c r="L51" s="626"/>
      <c r="M51" s="626"/>
      <c r="N51" s="626"/>
      <c r="O51" s="626"/>
      <c r="P51" s="626"/>
      <c r="Q51" s="626"/>
      <c r="R51" s="626"/>
      <c r="S51" s="626"/>
      <c r="T51" s="627"/>
      <c r="U51" s="476" t="s">
        <v>2268</v>
      </c>
      <c r="V51" s="477"/>
      <c r="W51" s="454"/>
      <c r="X51" s="570"/>
      <c r="Y51" s="571"/>
      <c r="Z51" s="571"/>
      <c r="AA51" s="571"/>
      <c r="AB51" s="572"/>
      <c r="AC51" s="483" t="s">
        <v>1034</v>
      </c>
      <c r="AD51" s="483"/>
      <c r="AE51" s="483"/>
      <c r="AF51" s="483"/>
      <c r="AG51" s="570"/>
      <c r="AH51" s="571"/>
      <c r="AI51" s="571"/>
      <c r="AJ51" s="571"/>
      <c r="AK51" s="614"/>
      <c r="AN51" s="2"/>
      <c r="AO51" s="2"/>
      <c r="AP51" s="2"/>
      <c r="AQ51" s="2"/>
      <c r="AZ51" s="2"/>
      <c r="BA51" s="2"/>
      <c r="BB51" s="2"/>
      <c r="BC51" s="2"/>
      <c r="BD51" s="2"/>
      <c r="BE51" s="2"/>
      <c r="BF51" s="2"/>
      <c r="BG51" s="2"/>
      <c r="BH51" s="2"/>
      <c r="BI51" s="2"/>
      <c r="BJ51" s="2"/>
      <c r="BK51" s="2"/>
      <c r="BL51" s="2"/>
      <c r="BM51" s="2"/>
      <c r="BN51" s="2"/>
      <c r="BO51" s="2"/>
      <c r="BP51" s="2"/>
      <c r="BQ51" s="2"/>
      <c r="BR51" s="2"/>
      <c r="BS51" s="2"/>
      <c r="BT51" s="2"/>
      <c r="BU51" s="2"/>
    </row>
    <row r="52" spans="2:73" ht="20.100000000000001" customHeight="1" x14ac:dyDescent="0.15">
      <c r="B52" s="604"/>
      <c r="C52" s="605"/>
      <c r="D52" s="483" t="s">
        <v>1041</v>
      </c>
      <c r="E52" s="483"/>
      <c r="F52" s="483"/>
      <c r="G52" s="483"/>
      <c r="H52" s="177" t="s">
        <v>1042</v>
      </c>
      <c r="I52" s="574"/>
      <c r="J52" s="574"/>
      <c r="K52" s="574"/>
      <c r="L52" s="178" t="s">
        <v>1043</v>
      </c>
      <c r="M52" s="574"/>
      <c r="N52" s="574"/>
      <c r="O52" s="608"/>
      <c r="P52" s="511"/>
      <c r="Q52" s="511"/>
      <c r="R52" s="511"/>
      <c r="S52" s="511"/>
      <c r="T52" s="511"/>
      <c r="U52" s="511"/>
      <c r="V52" s="511"/>
      <c r="W52" s="511"/>
      <c r="X52" s="511"/>
      <c r="Y52" s="511"/>
      <c r="Z52" s="511"/>
      <c r="AA52" s="511"/>
      <c r="AB52" s="511"/>
      <c r="AC52" s="511"/>
      <c r="AD52" s="511"/>
      <c r="AE52" s="511"/>
      <c r="AF52" s="511"/>
      <c r="AG52" s="511"/>
      <c r="AH52" s="511"/>
      <c r="AI52" s="511"/>
      <c r="AJ52" s="511"/>
      <c r="AK52" s="609"/>
      <c r="AZ52" s="2"/>
      <c r="BA52" s="2"/>
      <c r="BB52" s="2"/>
      <c r="BC52" s="2"/>
      <c r="BD52" s="2"/>
      <c r="BE52" s="2"/>
      <c r="BF52" s="2"/>
      <c r="BG52" s="2"/>
      <c r="BH52" s="2"/>
      <c r="BI52" s="2"/>
      <c r="BJ52" s="2"/>
      <c r="BK52" s="2"/>
      <c r="BL52" s="2"/>
      <c r="BM52" s="2"/>
      <c r="BN52" s="2"/>
      <c r="BO52" s="2"/>
      <c r="BP52" s="2"/>
      <c r="BQ52" s="2"/>
      <c r="BR52" s="2"/>
      <c r="BS52" s="2"/>
      <c r="BT52" s="2"/>
      <c r="BU52" s="2"/>
    </row>
    <row r="53" spans="2:73" ht="20.100000000000001" customHeight="1" thickBot="1" x14ac:dyDescent="0.2">
      <c r="B53" s="606"/>
      <c r="C53" s="607"/>
      <c r="D53" s="582" t="s">
        <v>1035</v>
      </c>
      <c r="E53" s="582"/>
      <c r="F53" s="582"/>
      <c r="G53" s="582"/>
      <c r="H53" s="610"/>
      <c r="I53" s="610"/>
      <c r="J53" s="610"/>
      <c r="K53" s="610"/>
      <c r="L53" s="610"/>
      <c r="M53" s="610"/>
      <c r="N53" s="610"/>
      <c r="O53" s="610"/>
      <c r="P53" s="610"/>
      <c r="Q53" s="610"/>
      <c r="R53" s="610"/>
      <c r="S53" s="610"/>
      <c r="T53" s="610"/>
      <c r="U53" s="519" t="s">
        <v>2271</v>
      </c>
      <c r="V53" s="519"/>
      <c r="W53" s="519"/>
      <c r="X53" s="519"/>
      <c r="Y53" s="610"/>
      <c r="Z53" s="610"/>
      <c r="AA53" s="610"/>
      <c r="AB53" s="610"/>
      <c r="AC53" s="610"/>
      <c r="AD53" s="610"/>
      <c r="AE53" s="610"/>
      <c r="AF53" s="610"/>
      <c r="AG53" s="610"/>
      <c r="AH53" s="610"/>
      <c r="AI53" s="610"/>
      <c r="AJ53" s="610"/>
      <c r="AK53" s="612"/>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Z54" s="2"/>
      <c r="BA54" s="2"/>
      <c r="BB54" s="2"/>
      <c r="BC54" s="2"/>
      <c r="BD54" s="2"/>
      <c r="BE54" s="2"/>
      <c r="BF54" s="2"/>
      <c r="BG54" s="2"/>
      <c r="BH54" s="2"/>
      <c r="BI54" s="2"/>
      <c r="BJ54" s="2"/>
      <c r="BK54" s="2"/>
      <c r="BL54" s="2"/>
      <c r="BM54" s="2"/>
      <c r="BN54" s="2"/>
      <c r="BO54" s="2"/>
      <c r="BP54" s="2"/>
      <c r="BQ54" s="2"/>
      <c r="BR54" s="2"/>
      <c r="BS54" s="2"/>
      <c r="BT54" s="2"/>
      <c r="BU54" s="2"/>
    </row>
  </sheetData>
  <mergeCells count="199">
    <mergeCell ref="D50:G50"/>
    <mergeCell ref="D51:G51"/>
    <mergeCell ref="H51:T51"/>
    <mergeCell ref="B50:C50"/>
    <mergeCell ref="H50:I50"/>
    <mergeCell ref="J50:M50"/>
    <mergeCell ref="N50:O50"/>
    <mergeCell ref="P50:S50"/>
    <mergeCell ref="T50:U50"/>
    <mergeCell ref="B51:C53"/>
    <mergeCell ref="D52:G52"/>
    <mergeCell ref="I52:K52"/>
    <mergeCell ref="M52:O52"/>
    <mergeCell ref="P52:AK52"/>
    <mergeCell ref="D53:G53"/>
    <mergeCell ref="H53:T53"/>
    <mergeCell ref="U53:X53"/>
    <mergeCell ref="Y53:AK53"/>
    <mergeCell ref="U51:W51"/>
    <mergeCell ref="X51:AB51"/>
    <mergeCell ref="AC51:AF51"/>
    <mergeCell ref="AG51:AK51"/>
    <mergeCell ref="V50:AK50"/>
    <mergeCell ref="B41:C41"/>
    <mergeCell ref="B40:C40"/>
    <mergeCell ref="B42:C44"/>
    <mergeCell ref="D43:G43"/>
    <mergeCell ref="I43:K43"/>
    <mergeCell ref="M43:O43"/>
    <mergeCell ref="P43:AK43"/>
    <mergeCell ref="D44:G44"/>
    <mergeCell ref="H44:T44"/>
    <mergeCell ref="U44:X44"/>
    <mergeCell ref="Y44:AK44"/>
    <mergeCell ref="AC41:AD41"/>
    <mergeCell ref="AE41:AK41"/>
    <mergeCell ref="AC42:AF42"/>
    <mergeCell ref="AG42:AK42"/>
    <mergeCell ref="B34:C34"/>
    <mergeCell ref="B35:C37"/>
    <mergeCell ref="D36:G36"/>
    <mergeCell ref="I36:K36"/>
    <mergeCell ref="M36:O36"/>
    <mergeCell ref="P36:AK36"/>
    <mergeCell ref="D37:G37"/>
    <mergeCell ref="H37:T37"/>
    <mergeCell ref="U37:X37"/>
    <mergeCell ref="Y37:AK37"/>
    <mergeCell ref="D35:G35"/>
    <mergeCell ref="AC34:AD34"/>
    <mergeCell ref="AE34:AK34"/>
    <mergeCell ref="AC35:AF35"/>
    <mergeCell ref="AG35:AK35"/>
    <mergeCell ref="AF10:AG10"/>
    <mergeCell ref="AH10:AK10"/>
    <mergeCell ref="B13:I13"/>
    <mergeCell ref="J13:K13"/>
    <mergeCell ref="L13:M13"/>
    <mergeCell ref="O13:P13"/>
    <mergeCell ref="R13:S13"/>
    <mergeCell ref="U13:Y14"/>
    <mergeCell ref="Z13:AA13"/>
    <mergeCell ref="AB13:AE13"/>
    <mergeCell ref="AF13:AG13"/>
    <mergeCell ref="AH13:AK13"/>
    <mergeCell ref="B14:I14"/>
    <mergeCell ref="J14:K14"/>
    <mergeCell ref="L14:M14"/>
    <mergeCell ref="O14:P14"/>
    <mergeCell ref="R14:S14"/>
    <mergeCell ref="Z14:AA14"/>
    <mergeCell ref="AB14:AE14"/>
    <mergeCell ref="AF14:AG14"/>
    <mergeCell ref="AH14:AK14"/>
    <mergeCell ref="B10:C10"/>
    <mergeCell ref="D10:G10"/>
    <mergeCell ref="P10:S10"/>
    <mergeCell ref="X21:AA21"/>
    <mergeCell ref="AB21:AK21"/>
    <mergeCell ref="AB22:AK22"/>
    <mergeCell ref="X22:AA22"/>
    <mergeCell ref="V33:AK33"/>
    <mergeCell ref="D33:G33"/>
    <mergeCell ref="X23:AA23"/>
    <mergeCell ref="D29:AK29"/>
    <mergeCell ref="B30:E30"/>
    <mergeCell ref="F30:AK30"/>
    <mergeCell ref="B33:C33"/>
    <mergeCell ref="V28:AK28"/>
    <mergeCell ref="T28:U28"/>
    <mergeCell ref="X25:AA25"/>
    <mergeCell ref="AB25:AK25"/>
    <mergeCell ref="AB23:AK23"/>
    <mergeCell ref="D47:G49"/>
    <mergeCell ref="H47:I49"/>
    <mergeCell ref="J47:P49"/>
    <mergeCell ref="Q47:R49"/>
    <mergeCell ref="S47:U49"/>
    <mergeCell ref="V47:W47"/>
    <mergeCell ref="H33:I33"/>
    <mergeCell ref="J33:M33"/>
    <mergeCell ref="N33:O33"/>
    <mergeCell ref="P33:S33"/>
    <mergeCell ref="T33:U33"/>
    <mergeCell ref="D34:I34"/>
    <mergeCell ref="J34:O34"/>
    <mergeCell ref="P34:AB34"/>
    <mergeCell ref="U35:W35"/>
    <mergeCell ref="X35:AB35"/>
    <mergeCell ref="D41:I41"/>
    <mergeCell ref="J41:O41"/>
    <mergeCell ref="P41:AB41"/>
    <mergeCell ref="U42:W42"/>
    <mergeCell ref="X42:AB42"/>
    <mergeCell ref="V10:Y10"/>
    <mergeCell ref="Z10:AA10"/>
    <mergeCell ref="B8:I9"/>
    <mergeCell ref="J23:M23"/>
    <mergeCell ref="D42:G42"/>
    <mergeCell ref="H42:T42"/>
    <mergeCell ref="H40:I40"/>
    <mergeCell ref="J40:M40"/>
    <mergeCell ref="D40:G40"/>
    <mergeCell ref="N40:O40"/>
    <mergeCell ref="P40:S40"/>
    <mergeCell ref="T40:U40"/>
    <mergeCell ref="V40:AK40"/>
    <mergeCell ref="J8:W9"/>
    <mergeCell ref="X8:Y9"/>
    <mergeCell ref="Z8:AA8"/>
    <mergeCell ref="AB10:AE10"/>
    <mergeCell ref="B17:I19"/>
    <mergeCell ref="N18:W18"/>
    <mergeCell ref="X18:AA18"/>
    <mergeCell ref="AB18:AK18"/>
    <mergeCell ref="B29:C29"/>
    <mergeCell ref="B20:I22"/>
    <mergeCell ref="N21:W21"/>
    <mergeCell ref="B47:C49"/>
    <mergeCell ref="AB8:AE8"/>
    <mergeCell ref="AF8:AG8"/>
    <mergeCell ref="AH8:AK8"/>
    <mergeCell ref="Z9:AA9"/>
    <mergeCell ref="AB9:AE9"/>
    <mergeCell ref="AF9:AG9"/>
    <mergeCell ref="AH9:AK9"/>
    <mergeCell ref="H35:T35"/>
    <mergeCell ref="N20:W20"/>
    <mergeCell ref="J20:M20"/>
    <mergeCell ref="X20:AA20"/>
    <mergeCell ref="AB20:AK20"/>
    <mergeCell ref="H10:I10"/>
    <mergeCell ref="J10:M10"/>
    <mergeCell ref="N10:O10"/>
    <mergeCell ref="B23:I25"/>
    <mergeCell ref="J24:M24"/>
    <mergeCell ref="N24:W24"/>
    <mergeCell ref="X24:AA24"/>
    <mergeCell ref="AB24:AK24"/>
    <mergeCell ref="J25:M25"/>
    <mergeCell ref="N25:W25"/>
    <mergeCell ref="T10:U10"/>
    <mergeCell ref="AF5:AG5"/>
    <mergeCell ref="AI5:AJ5"/>
    <mergeCell ref="N5:Y5"/>
    <mergeCell ref="AA5:AB5"/>
    <mergeCell ref="AC5:AD5"/>
    <mergeCell ref="B28:C28"/>
    <mergeCell ref="J18:M18"/>
    <mergeCell ref="N19:W19"/>
    <mergeCell ref="X19:AA19"/>
    <mergeCell ref="AB19:AK19"/>
    <mergeCell ref="X17:AA17"/>
    <mergeCell ref="AB17:AK17"/>
    <mergeCell ref="N17:W17"/>
    <mergeCell ref="J19:M19"/>
    <mergeCell ref="J17:M17"/>
    <mergeCell ref="D28:G28"/>
    <mergeCell ref="H28:I28"/>
    <mergeCell ref="J28:M28"/>
    <mergeCell ref="N28:O28"/>
    <mergeCell ref="P28:S28"/>
    <mergeCell ref="J21:M21"/>
    <mergeCell ref="J22:M22"/>
    <mergeCell ref="N22:W22"/>
    <mergeCell ref="N23:W23"/>
    <mergeCell ref="AH47:AI47"/>
    <mergeCell ref="AJ47:AK47"/>
    <mergeCell ref="V48:W48"/>
    <mergeCell ref="AH48:AI48"/>
    <mergeCell ref="AJ48:AK48"/>
    <mergeCell ref="V49:W49"/>
    <mergeCell ref="AH49:AI49"/>
    <mergeCell ref="AJ49:AK49"/>
    <mergeCell ref="X47:AA47"/>
    <mergeCell ref="AB47:AC49"/>
    <mergeCell ref="AD47:AG49"/>
    <mergeCell ref="X48:AA48"/>
    <mergeCell ref="X49:AA49"/>
  </mergeCells>
  <phoneticPr fontId="51"/>
  <conditionalFormatting sqref="N17:W25">
    <cfRule type="expression" dxfId="3" priority="2">
      <formula>IF($AF$14="■",TRUE,FALSE)</formula>
    </cfRule>
  </conditionalFormatting>
  <conditionalFormatting sqref="AB17:AK25">
    <cfRule type="expression" dxfId="2" priority="1">
      <formula>IF($AF$14="■",TRUE,FALSE)</formula>
    </cfRule>
  </conditionalFormatting>
  <dataValidations count="2">
    <dataValidation type="list" allowBlank="1" showInputMessage="1" prompt="選択" sqref="B28:C29 H28:I28 N28:O28 V47:W49 AB47:AC47 AH47:AI49 T33:U33 B33:C34 N50:O50 B50:C50 AC34:AD34 H33:I33 N33:O33 H47:I47 Q47:R47 Z13:AA14 AF13:AG14 Q10:R10 N10:O10 T10:U10 Z8:AA10 AF8:AG10 B10:D10 F10:I10 T28:U28 H50:I50 T50:U50 B47:C47 T40:U40 B40:C41 AC41:AD41 H40:I40 N40:O40" xr:uid="{5A9EBA12-D802-45BC-952A-3CAF572EC5DC}">
      <formula1>"□,■"</formula1>
    </dataValidation>
    <dataValidation type="list" allowBlank="1" showInputMessage="1" sqref="AH10:AK10" xr:uid="{FCA4B416-8D61-4377-A652-3A8C2A303AD4}">
      <formula1>"その他,性能証明,すまい給付金,劣化対策,こどもみらい,東京ゼロエミ"</formula1>
    </dataValidation>
  </dataValidations>
  <printOptions horizontalCentered="1"/>
  <pageMargins left="0.39370078740157483" right="0.39370078740157483" top="0.19685039370078741" bottom="0.19685039370078741" header="0.19685039370078741" footer="0.19685039370078741"/>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BU539"/>
  <sheetViews>
    <sheetView workbookViewId="0"/>
  </sheetViews>
  <sheetFormatPr defaultColWidth="2.5" defaultRowHeight="15" customHeight="1" x14ac:dyDescent="0.15"/>
  <cols>
    <col min="1" max="1" width="2.5" style="1" customWidth="1"/>
    <col min="2" max="2" width="5.625" style="69" customWidth="1"/>
    <col min="3" max="3" width="32.125" style="69" bestFit="1" customWidth="1"/>
    <col min="4" max="4" width="75.5" style="70" bestFit="1" customWidth="1"/>
    <col min="5" max="5" width="50.625" style="70" customWidth="1"/>
    <col min="6" max="6" width="20.625" style="71" customWidth="1"/>
    <col min="7" max="73" width="2.5" style="1" customWidth="1"/>
    <col min="74" max="16384" width="2.5" style="2"/>
  </cols>
  <sheetData>
    <row r="2" spans="2:6" ht="15" customHeight="1" x14ac:dyDescent="0.15">
      <c r="B2" s="71" t="s">
        <v>1413</v>
      </c>
      <c r="C2" s="71"/>
    </row>
    <row r="4" spans="2:6" ht="15" customHeight="1" x14ac:dyDescent="0.15">
      <c r="B4" s="71" t="s">
        <v>1045</v>
      </c>
      <c r="C4" s="71" t="s">
        <v>1314</v>
      </c>
      <c r="D4" s="71" t="s">
        <v>1044</v>
      </c>
      <c r="E4" s="71" t="s">
        <v>1046</v>
      </c>
      <c r="F4" s="71" t="s">
        <v>1224</v>
      </c>
    </row>
    <row r="5" spans="2:6" ht="15" customHeight="1" x14ac:dyDescent="0.15">
      <c r="B5" s="71"/>
      <c r="C5" s="70" t="s">
        <v>1496</v>
      </c>
      <c r="D5" s="70" t="s">
        <v>1504</v>
      </c>
      <c r="E5" s="70" t="str">
        <f>IF(確建第一面!$AC$21="","",確建第一面!$AC$21)</f>
        <v/>
      </c>
      <c r="F5" s="71" t="s">
        <v>1501</v>
      </c>
    </row>
    <row r="6" spans="2:6" ht="15" customHeight="1" x14ac:dyDescent="0.15">
      <c r="B6" s="71"/>
      <c r="C6" s="70"/>
      <c r="D6" s="70" t="s">
        <v>1505</v>
      </c>
      <c r="E6" s="70" t="str">
        <f>IF(確建第一面!$AF$21="","",確建第一面!$AF$21)</f>
        <v/>
      </c>
      <c r="F6" s="71" t="s">
        <v>1501</v>
      </c>
    </row>
    <row r="7" spans="2:6" ht="15" customHeight="1" x14ac:dyDescent="0.15">
      <c r="B7" s="71"/>
      <c r="C7" s="70"/>
      <c r="D7" s="70" t="s">
        <v>1506</v>
      </c>
      <c r="E7" s="70" t="str">
        <f>IF(確建第一面!$AI$21="","",確建第一面!$AI$21)</f>
        <v/>
      </c>
      <c r="F7" s="71" t="s">
        <v>1501</v>
      </c>
    </row>
    <row r="8" spans="2:6" ht="15" customHeight="1" x14ac:dyDescent="0.15">
      <c r="C8" s="70" t="s">
        <v>1242</v>
      </c>
      <c r="D8" s="70" t="s">
        <v>1227</v>
      </c>
      <c r="E8" s="70" t="str">
        <f>IF(確建第二面!$M$7="","",確建第二面!$M$7)</f>
        <v/>
      </c>
      <c r="F8" s="71" t="s">
        <v>1502</v>
      </c>
    </row>
    <row r="9" spans="2:6" ht="15" customHeight="1" x14ac:dyDescent="0.15">
      <c r="D9" s="70" t="s">
        <v>1226</v>
      </c>
      <c r="E9" s="70" t="str">
        <f>IF(確建第二面!$M$8="","",確建第二面!$M$8)</f>
        <v/>
      </c>
      <c r="F9" s="71" t="s">
        <v>1502</v>
      </c>
    </row>
    <row r="10" spans="2:6" ht="15" customHeight="1" x14ac:dyDescent="0.15">
      <c r="D10" s="70" t="s">
        <v>1469</v>
      </c>
      <c r="E10" s="70" t="str">
        <f>IF(確建第二面!$AH$9="","",確建第二面!$AH$9)</f>
        <v/>
      </c>
      <c r="F10" s="71" t="s">
        <v>1502</v>
      </c>
    </row>
    <row r="11" spans="2:6" ht="15" customHeight="1" x14ac:dyDescent="0.15">
      <c r="D11" s="70" t="s">
        <v>1439</v>
      </c>
      <c r="E11" s="70" t="str">
        <f>IF(確建第二面!$N$10="","",確建第二面!$N$10)</f>
        <v/>
      </c>
      <c r="F11" s="71" t="s">
        <v>1502</v>
      </c>
    </row>
    <row r="12" spans="2:6" ht="15" customHeight="1" x14ac:dyDescent="0.15">
      <c r="D12" s="70" t="s">
        <v>1057</v>
      </c>
      <c r="E12" s="70" t="str">
        <f>IF(確建第二面!$M$11="","",確建第二面!$M$11)</f>
        <v/>
      </c>
      <c r="F12" s="71" t="s">
        <v>1502</v>
      </c>
    </row>
    <row r="13" spans="2:6" ht="15" customHeight="1" x14ac:dyDescent="0.15">
      <c r="D13" s="70" t="s">
        <v>1440</v>
      </c>
      <c r="E13" s="70" t="str">
        <f>IF(確建第二面!$M$12="","",確建第二面!$M$12)</f>
        <v/>
      </c>
      <c r="F13" s="71" t="s">
        <v>1502</v>
      </c>
    </row>
    <row r="14" spans="2:6" ht="15" customHeight="1" x14ac:dyDescent="0.15">
      <c r="C14" s="69" t="s">
        <v>1243</v>
      </c>
      <c r="D14" s="70" t="s">
        <v>1048</v>
      </c>
      <c r="E14" s="70" t="str">
        <f>IF(確建第二面!$N$14="","",確建第二面!$N$14)</f>
        <v/>
      </c>
      <c r="F14" s="71" t="s">
        <v>1502</v>
      </c>
    </row>
    <row r="15" spans="2:6" ht="15" customHeight="1" x14ac:dyDescent="0.15">
      <c r="D15" s="70" t="s">
        <v>1049</v>
      </c>
      <c r="E15" s="70" t="str">
        <f>IF(確建第二面!$Y$14="","",確建第二面!$Y$14)</f>
        <v/>
      </c>
      <c r="F15" s="71" t="s">
        <v>1502</v>
      </c>
    </row>
    <row r="16" spans="2:6" ht="15" customHeight="1" x14ac:dyDescent="0.15">
      <c r="D16" s="70" t="s">
        <v>1050</v>
      </c>
      <c r="E16" s="70" t="str">
        <f>IF(確建第二面!$AH$14="","",確建第二面!$AH$14)</f>
        <v/>
      </c>
      <c r="F16" s="71" t="s">
        <v>1502</v>
      </c>
    </row>
    <row r="17" spans="3:6" ht="15" customHeight="1" x14ac:dyDescent="0.15">
      <c r="D17" s="70" t="s">
        <v>1051</v>
      </c>
      <c r="E17" s="70" t="str">
        <f>IF(確建第二面!$M$15="","",確建第二面!$M$15)</f>
        <v/>
      </c>
      <c r="F17" s="71" t="s">
        <v>1502</v>
      </c>
    </row>
    <row r="18" spans="3:6" ht="15" customHeight="1" x14ac:dyDescent="0.15">
      <c r="D18" s="70" t="s">
        <v>1052</v>
      </c>
      <c r="E18" s="70" t="str">
        <f>IF(確建第二面!$N$16="","",確建第二面!$N$16)</f>
        <v/>
      </c>
      <c r="F18" s="71" t="s">
        <v>1502</v>
      </c>
    </row>
    <row r="19" spans="3:6" ht="15" customHeight="1" x14ac:dyDescent="0.15">
      <c r="D19" s="70" t="s">
        <v>1053</v>
      </c>
      <c r="E19" s="70" t="str">
        <f>IF(確建第二面!$Y$16="","",確建第二面!$Y$16)</f>
        <v/>
      </c>
      <c r="F19" s="71" t="s">
        <v>1502</v>
      </c>
    </row>
    <row r="20" spans="3:6" ht="15" customHeight="1" x14ac:dyDescent="0.15">
      <c r="D20" s="70" t="s">
        <v>1054</v>
      </c>
      <c r="E20" s="70" t="str">
        <f>IF(確建第二面!$AH$16="","",確建第二面!$AH$16)</f>
        <v/>
      </c>
      <c r="F20" s="71" t="s">
        <v>1502</v>
      </c>
    </row>
    <row r="21" spans="3:6" ht="15" customHeight="1" x14ac:dyDescent="0.15">
      <c r="D21" s="70" t="s">
        <v>1055</v>
      </c>
      <c r="E21" s="70" t="str">
        <f>IF(確建第二面!$M$17="","",確建第二面!$M$17)</f>
        <v/>
      </c>
      <c r="F21" s="71" t="s">
        <v>1502</v>
      </c>
    </row>
    <row r="22" spans="3:6" ht="15" customHeight="1" x14ac:dyDescent="0.15">
      <c r="D22" s="70" t="s">
        <v>1441</v>
      </c>
      <c r="E22" s="70" t="str">
        <f>IF(確建第二面!$N$18="","",確建第二面!$N$18)</f>
        <v/>
      </c>
      <c r="F22" s="71" t="s">
        <v>1502</v>
      </c>
    </row>
    <row r="23" spans="3:6" ht="15" customHeight="1" x14ac:dyDescent="0.15">
      <c r="D23" s="70" t="s">
        <v>1056</v>
      </c>
      <c r="E23" s="70" t="str">
        <f>IF(確建第二面!$M$19="","",確建第二面!$M$19)</f>
        <v/>
      </c>
      <c r="F23" s="71" t="s">
        <v>1502</v>
      </c>
    </row>
    <row r="24" spans="3:6" ht="15" customHeight="1" x14ac:dyDescent="0.15">
      <c r="D24" s="70" t="s">
        <v>1442</v>
      </c>
      <c r="E24" s="70" t="str">
        <f>IF(確建第二面!$M$20="","",確建第二面!$M$20)</f>
        <v/>
      </c>
      <c r="F24" s="71" t="s">
        <v>1502</v>
      </c>
    </row>
    <row r="25" spans="3:6" ht="15" customHeight="1" x14ac:dyDescent="0.15">
      <c r="C25" s="69" t="s">
        <v>1244</v>
      </c>
      <c r="D25" s="70" t="s">
        <v>1058</v>
      </c>
      <c r="E25" s="70" t="str">
        <f>IF(確建第二面!$N$23="","",確建第二面!$N$23)</f>
        <v/>
      </c>
      <c r="F25" s="71" t="s">
        <v>1502</v>
      </c>
    </row>
    <row r="26" spans="3:6" ht="15" customHeight="1" x14ac:dyDescent="0.15">
      <c r="D26" s="70" t="s">
        <v>1059</v>
      </c>
      <c r="E26" s="70" t="str">
        <f>IF(確建第二面!$Y$23="","",確建第二面!$Y$23)</f>
        <v/>
      </c>
      <c r="F26" s="71" t="s">
        <v>1502</v>
      </c>
    </row>
    <row r="27" spans="3:6" ht="15" customHeight="1" x14ac:dyDescent="0.15">
      <c r="D27" s="70" t="s">
        <v>1060</v>
      </c>
      <c r="E27" s="70" t="str">
        <f>IF(確建第二面!$AH$23="","",確建第二面!$AH$23)</f>
        <v/>
      </c>
      <c r="F27" s="71" t="s">
        <v>1502</v>
      </c>
    </row>
    <row r="28" spans="3:6" ht="15" customHeight="1" x14ac:dyDescent="0.15">
      <c r="D28" s="70" t="s">
        <v>1061</v>
      </c>
      <c r="E28" s="70" t="str">
        <f>IF(確建第二面!$M$24="","",確建第二面!$M$24)</f>
        <v/>
      </c>
      <c r="F28" s="71" t="s">
        <v>1502</v>
      </c>
    </row>
    <row r="29" spans="3:6" ht="15" customHeight="1" x14ac:dyDescent="0.15">
      <c r="D29" s="70" t="s">
        <v>1062</v>
      </c>
      <c r="E29" s="70" t="str">
        <f>IF(確建第二面!$N$25="","",確建第二面!$N$25)</f>
        <v/>
      </c>
      <c r="F29" s="71" t="s">
        <v>1502</v>
      </c>
    </row>
    <row r="30" spans="3:6" ht="15" customHeight="1" x14ac:dyDescent="0.15">
      <c r="D30" s="70" t="s">
        <v>1063</v>
      </c>
      <c r="E30" s="70" t="str">
        <f>IF(確建第二面!$Y$25="","",確建第二面!$Y$25)</f>
        <v/>
      </c>
      <c r="F30" s="71" t="s">
        <v>1502</v>
      </c>
    </row>
    <row r="31" spans="3:6" ht="15" customHeight="1" x14ac:dyDescent="0.15">
      <c r="D31" s="70" t="s">
        <v>1064</v>
      </c>
      <c r="E31" s="70" t="str">
        <f>IF(確建第二面!$AH$25="","",確建第二面!$AH$25)</f>
        <v/>
      </c>
      <c r="F31" s="71" t="s">
        <v>1502</v>
      </c>
    </row>
    <row r="32" spans="3:6" ht="15" customHeight="1" x14ac:dyDescent="0.15">
      <c r="D32" s="70" t="s">
        <v>1065</v>
      </c>
      <c r="E32" s="70" t="str">
        <f>IF(確建第二面!$M$26="","",確建第二面!$M$26)</f>
        <v/>
      </c>
      <c r="F32" s="71" t="s">
        <v>1502</v>
      </c>
    </row>
    <row r="33" spans="4:6" ht="15" customHeight="1" x14ac:dyDescent="0.15">
      <c r="D33" s="70" t="s">
        <v>1443</v>
      </c>
      <c r="E33" s="70" t="str">
        <f>IF(確建第二面!$N$27="","",確建第二面!$N$27)</f>
        <v/>
      </c>
      <c r="F33" s="71" t="s">
        <v>1502</v>
      </c>
    </row>
    <row r="34" spans="4:6" ht="15" customHeight="1" x14ac:dyDescent="0.15">
      <c r="D34" s="70" t="s">
        <v>1066</v>
      </c>
      <c r="E34" s="70" t="str">
        <f>IF(確建第二面!$M$28="","",確建第二面!$M$28)</f>
        <v/>
      </c>
      <c r="F34" s="71" t="s">
        <v>1502</v>
      </c>
    </row>
    <row r="35" spans="4:6" ht="15" customHeight="1" x14ac:dyDescent="0.15">
      <c r="D35" s="70" t="s">
        <v>1444</v>
      </c>
      <c r="E35" s="70" t="str">
        <f>IF(確建第二面!$M$29="","",確建第二面!$M$29)</f>
        <v/>
      </c>
      <c r="F35" s="71" t="s">
        <v>1502</v>
      </c>
    </row>
    <row r="36" spans="4:6" ht="15" customHeight="1" x14ac:dyDescent="0.15">
      <c r="D36" s="70" t="s">
        <v>1067</v>
      </c>
      <c r="E36" s="70" t="str">
        <f>IF(確建第二面!$P$30="","",確建第二面!$P$30)</f>
        <v/>
      </c>
      <c r="F36" s="71" t="s">
        <v>1502</v>
      </c>
    </row>
    <row r="37" spans="4:6" ht="15" customHeight="1" x14ac:dyDescent="0.15">
      <c r="D37" s="70" t="s">
        <v>1068</v>
      </c>
      <c r="E37" s="70" t="str">
        <f>IF(確建第二面!$U$30="","",確建第二面!$U$30)</f>
        <v/>
      </c>
      <c r="F37" s="71" t="s">
        <v>1502</v>
      </c>
    </row>
    <row r="38" spans="4:6" ht="15" customHeight="1" x14ac:dyDescent="0.15">
      <c r="D38" s="70" t="s">
        <v>1069</v>
      </c>
      <c r="E38" s="70" t="str">
        <f>IF(確建第二面!$Z$30="","",確建第二面!$Z$30)</f>
        <v/>
      </c>
      <c r="F38" s="71" t="s">
        <v>1502</v>
      </c>
    </row>
    <row r="39" spans="4:6" ht="15" customHeight="1" x14ac:dyDescent="0.15">
      <c r="D39" s="70" t="s">
        <v>1070</v>
      </c>
      <c r="E39" s="70" t="str">
        <f>IF(確建第二面!$AE$30="","",確建第二面!$AE$30)</f>
        <v/>
      </c>
      <c r="F39" s="71" t="s">
        <v>1502</v>
      </c>
    </row>
    <row r="40" spans="4:6" ht="15" customHeight="1" x14ac:dyDescent="0.15">
      <c r="D40" s="70" t="s">
        <v>1071</v>
      </c>
      <c r="E40" s="70" t="str">
        <f>IF(確建第二面!$N$33="","",確建第二面!$N$33)</f>
        <v/>
      </c>
      <c r="F40" s="71" t="s">
        <v>1502</v>
      </c>
    </row>
    <row r="41" spans="4:6" ht="15" customHeight="1" x14ac:dyDescent="0.15">
      <c r="D41" s="70" t="s">
        <v>1072</v>
      </c>
      <c r="E41" s="70" t="str">
        <f>IF(確建第二面!$Y$33="","",確建第二面!$Y$33)</f>
        <v/>
      </c>
      <c r="F41" s="71" t="s">
        <v>1502</v>
      </c>
    </row>
    <row r="42" spans="4:6" ht="15" customHeight="1" x14ac:dyDescent="0.15">
      <c r="D42" s="70" t="s">
        <v>1073</v>
      </c>
      <c r="E42" s="70" t="str">
        <f>IF(確建第二面!$AH$33="","",確建第二面!$AH$33)</f>
        <v/>
      </c>
      <c r="F42" s="71" t="s">
        <v>1502</v>
      </c>
    </row>
    <row r="43" spans="4:6" ht="15" customHeight="1" x14ac:dyDescent="0.15">
      <c r="D43" s="70" t="s">
        <v>1074</v>
      </c>
      <c r="E43" s="70" t="str">
        <f>IF(確建第二面!$M$34="","",確建第二面!$M$34)</f>
        <v/>
      </c>
      <c r="F43" s="71" t="s">
        <v>1502</v>
      </c>
    </row>
    <row r="44" spans="4:6" ht="15" customHeight="1" x14ac:dyDescent="0.15">
      <c r="D44" s="70" t="s">
        <v>1075</v>
      </c>
      <c r="E44" s="70" t="str">
        <f>IF(確建第二面!$N$35="","",確建第二面!$N$35)</f>
        <v/>
      </c>
      <c r="F44" s="71" t="s">
        <v>1502</v>
      </c>
    </row>
    <row r="45" spans="4:6" ht="15" customHeight="1" x14ac:dyDescent="0.15">
      <c r="D45" s="70" t="s">
        <v>1076</v>
      </c>
      <c r="E45" s="70" t="str">
        <f>IF(確建第二面!$Y$35="","",確建第二面!$Y$35)</f>
        <v/>
      </c>
      <c r="F45" s="71" t="s">
        <v>1502</v>
      </c>
    </row>
    <row r="46" spans="4:6" ht="15" customHeight="1" x14ac:dyDescent="0.15">
      <c r="D46" s="70" t="s">
        <v>1077</v>
      </c>
      <c r="E46" s="70" t="str">
        <f>IF(確建第二面!$AH$35="","",確建第二面!$AH$35)</f>
        <v/>
      </c>
      <c r="F46" s="71" t="s">
        <v>1502</v>
      </c>
    </row>
    <row r="47" spans="4:6" ht="15" customHeight="1" x14ac:dyDescent="0.15">
      <c r="D47" s="70" t="s">
        <v>1078</v>
      </c>
      <c r="E47" s="70" t="str">
        <f>IF(確建第二面!$M$36="","",確建第二面!$M$36)</f>
        <v/>
      </c>
      <c r="F47" s="71" t="s">
        <v>1502</v>
      </c>
    </row>
    <row r="48" spans="4:6" ht="15" customHeight="1" x14ac:dyDescent="0.15">
      <c r="D48" s="70" t="s">
        <v>1450</v>
      </c>
      <c r="E48" s="70" t="str">
        <f>IF(確建第二面!$N$37="","",確建第二面!$N$37)</f>
        <v/>
      </c>
      <c r="F48" s="71" t="s">
        <v>1502</v>
      </c>
    </row>
    <row r="49" spans="4:6" ht="15" customHeight="1" x14ac:dyDescent="0.15">
      <c r="D49" s="70" t="s">
        <v>1079</v>
      </c>
      <c r="E49" s="70" t="str">
        <f>IF(確建第二面!$M$38="","",確建第二面!$M$38)</f>
        <v/>
      </c>
      <c r="F49" s="71" t="s">
        <v>1502</v>
      </c>
    </row>
    <row r="50" spans="4:6" ht="15" customHeight="1" x14ac:dyDescent="0.15">
      <c r="D50" s="70" t="s">
        <v>1445</v>
      </c>
      <c r="E50" s="70" t="str">
        <f>IF(確建第二面!$M$39="","",確建第二面!$M$39)</f>
        <v/>
      </c>
      <c r="F50" s="71" t="s">
        <v>1502</v>
      </c>
    </row>
    <row r="51" spans="4:6" ht="15" customHeight="1" x14ac:dyDescent="0.15">
      <c r="D51" s="70" t="s">
        <v>1080</v>
      </c>
      <c r="E51" s="70" t="str">
        <f>IF(確建第二面!$P$40="","",確建第二面!$P$40)</f>
        <v/>
      </c>
      <c r="F51" s="71" t="s">
        <v>1502</v>
      </c>
    </row>
    <row r="52" spans="4:6" ht="15" customHeight="1" x14ac:dyDescent="0.15">
      <c r="D52" s="70" t="s">
        <v>1081</v>
      </c>
      <c r="E52" s="70" t="str">
        <f>IF(確建第二面!$U$40="","",確建第二面!$U$40)</f>
        <v/>
      </c>
      <c r="F52" s="71" t="s">
        <v>1502</v>
      </c>
    </row>
    <row r="53" spans="4:6" ht="15" customHeight="1" x14ac:dyDescent="0.15">
      <c r="D53" s="70" t="s">
        <v>1082</v>
      </c>
      <c r="E53" s="70" t="str">
        <f>IF(確建第二面!$Z$40="","",確建第二面!$Z$40)</f>
        <v/>
      </c>
      <c r="F53" s="71" t="s">
        <v>1502</v>
      </c>
    </row>
    <row r="54" spans="4:6" ht="15" customHeight="1" x14ac:dyDescent="0.15">
      <c r="D54" s="70" t="s">
        <v>1083</v>
      </c>
      <c r="E54" s="70" t="str">
        <f>IF(確建第二面!$AE$40="","",確建第二面!$AE$40)</f>
        <v/>
      </c>
      <c r="F54" s="71" t="s">
        <v>1502</v>
      </c>
    </row>
    <row r="55" spans="4:6" ht="15" customHeight="1" x14ac:dyDescent="0.15">
      <c r="D55" s="70" t="s">
        <v>1108</v>
      </c>
      <c r="E55" s="70" t="str">
        <f>IF(確建第二面!$N$42="","",確建第二面!$N$42)</f>
        <v/>
      </c>
      <c r="F55" s="71" t="s">
        <v>1502</v>
      </c>
    </row>
    <row r="56" spans="4:6" ht="15" customHeight="1" x14ac:dyDescent="0.15">
      <c r="D56" s="70" t="s">
        <v>1084</v>
      </c>
      <c r="E56" s="70" t="str">
        <f>IF(確建第二面!$Y$42="","",確建第二面!$Y$42)</f>
        <v/>
      </c>
      <c r="F56" s="71" t="s">
        <v>1502</v>
      </c>
    </row>
    <row r="57" spans="4:6" ht="15" customHeight="1" x14ac:dyDescent="0.15">
      <c r="D57" s="70" t="s">
        <v>1085</v>
      </c>
      <c r="E57" s="70" t="str">
        <f>IF(確建第二面!$AH$42="","",確建第二面!$AH$42)</f>
        <v/>
      </c>
      <c r="F57" s="71" t="s">
        <v>1502</v>
      </c>
    </row>
    <row r="58" spans="4:6" ht="15" customHeight="1" x14ac:dyDescent="0.15">
      <c r="D58" s="70" t="s">
        <v>1086</v>
      </c>
      <c r="E58" s="70" t="str">
        <f>IF(確建第二面!$M$43="","",確建第二面!$M$43)</f>
        <v/>
      </c>
      <c r="F58" s="71" t="s">
        <v>1502</v>
      </c>
    </row>
    <row r="59" spans="4:6" ht="15" customHeight="1" x14ac:dyDescent="0.15">
      <c r="D59" s="70" t="s">
        <v>1087</v>
      </c>
      <c r="E59" s="70" t="str">
        <f>IF(確建第二面!$N$44="","",確建第二面!$N$44)</f>
        <v/>
      </c>
      <c r="F59" s="71" t="s">
        <v>1502</v>
      </c>
    </row>
    <row r="60" spans="4:6" ht="15" customHeight="1" x14ac:dyDescent="0.15">
      <c r="D60" s="70" t="s">
        <v>1088</v>
      </c>
      <c r="E60" s="70" t="str">
        <f>IF(確建第二面!$Y$44="","",確建第二面!$Y$44)</f>
        <v/>
      </c>
      <c r="F60" s="71" t="s">
        <v>1502</v>
      </c>
    </row>
    <row r="61" spans="4:6" ht="15" customHeight="1" x14ac:dyDescent="0.15">
      <c r="D61" s="70" t="s">
        <v>1089</v>
      </c>
      <c r="E61" s="70" t="str">
        <f>IF(確建第二面!$AH$44="","",確建第二面!$AH$44)</f>
        <v/>
      </c>
      <c r="F61" s="71" t="s">
        <v>1502</v>
      </c>
    </row>
    <row r="62" spans="4:6" ht="15" customHeight="1" x14ac:dyDescent="0.15">
      <c r="D62" s="70" t="s">
        <v>1090</v>
      </c>
      <c r="E62" s="70" t="str">
        <f>IF(確建第二面!$M$45="","",確建第二面!$M$45)</f>
        <v/>
      </c>
      <c r="F62" s="71" t="s">
        <v>1502</v>
      </c>
    </row>
    <row r="63" spans="4:6" ht="15" customHeight="1" x14ac:dyDescent="0.15">
      <c r="D63" s="70" t="s">
        <v>1446</v>
      </c>
      <c r="E63" s="70" t="str">
        <f>IF(確建第二面!$N$46="","",確建第二面!$N$46)</f>
        <v/>
      </c>
      <c r="F63" s="71" t="s">
        <v>1502</v>
      </c>
    </row>
    <row r="64" spans="4:6" ht="15" customHeight="1" x14ac:dyDescent="0.15">
      <c r="D64" s="70" t="s">
        <v>1091</v>
      </c>
      <c r="E64" s="70" t="str">
        <f>IF(確建第二面!$M$47="","",確建第二面!$M$47)</f>
        <v/>
      </c>
      <c r="F64" s="71" t="s">
        <v>1502</v>
      </c>
    </row>
    <row r="65" spans="4:6" ht="15" customHeight="1" x14ac:dyDescent="0.15">
      <c r="D65" s="70" t="s">
        <v>1447</v>
      </c>
      <c r="E65" s="70" t="str">
        <f>IF(確建第二面!$M$48="","",確建第二面!$M$48)</f>
        <v/>
      </c>
      <c r="F65" s="71" t="s">
        <v>1502</v>
      </c>
    </row>
    <row r="66" spans="4:6" ht="15" customHeight="1" x14ac:dyDescent="0.15">
      <c r="D66" s="70" t="s">
        <v>1092</v>
      </c>
      <c r="E66" s="70" t="str">
        <f>IF(確建第二面!$P$49="","",確建第二面!$P$49)</f>
        <v/>
      </c>
      <c r="F66" s="71" t="s">
        <v>1502</v>
      </c>
    </row>
    <row r="67" spans="4:6" ht="15" customHeight="1" x14ac:dyDescent="0.15">
      <c r="D67" s="70" t="s">
        <v>1095</v>
      </c>
      <c r="E67" s="70" t="str">
        <f>IF(確建第二面!$U$49="","",確建第二面!$U$49)</f>
        <v/>
      </c>
      <c r="F67" s="71" t="s">
        <v>1502</v>
      </c>
    </row>
    <row r="68" spans="4:6" ht="15" customHeight="1" x14ac:dyDescent="0.15">
      <c r="D68" s="70" t="s">
        <v>1093</v>
      </c>
      <c r="E68" s="70" t="str">
        <f>IF(確建第二面!$Z$49="","",確建第二面!$Z$49)</f>
        <v/>
      </c>
      <c r="F68" s="71" t="s">
        <v>1502</v>
      </c>
    </row>
    <row r="69" spans="4:6" ht="15" customHeight="1" x14ac:dyDescent="0.15">
      <c r="D69" s="70" t="s">
        <v>1094</v>
      </c>
      <c r="E69" s="70" t="str">
        <f>IF(確建第二面!$AE$49="","",確建第二面!$AE$49)</f>
        <v/>
      </c>
      <c r="F69" s="71" t="s">
        <v>1502</v>
      </c>
    </row>
    <row r="70" spans="4:6" ht="15" customHeight="1" x14ac:dyDescent="0.15">
      <c r="D70" s="70" t="s">
        <v>1096</v>
      </c>
      <c r="E70" s="70" t="str">
        <f>IF(確建第二面!$N$51="","",確建第二面!$N$51)</f>
        <v/>
      </c>
      <c r="F70" s="71" t="s">
        <v>1502</v>
      </c>
    </row>
    <row r="71" spans="4:6" ht="15" customHeight="1" x14ac:dyDescent="0.15">
      <c r="D71" s="70" t="s">
        <v>1097</v>
      </c>
      <c r="E71" s="70" t="str">
        <f>IF(確建第二面!$Y$51="","",確建第二面!$Y$51)</f>
        <v/>
      </c>
      <c r="F71" s="71" t="s">
        <v>1502</v>
      </c>
    </row>
    <row r="72" spans="4:6" ht="15" customHeight="1" x14ac:dyDescent="0.15">
      <c r="D72" s="70" t="s">
        <v>1098</v>
      </c>
      <c r="E72" s="70" t="str">
        <f>IF(確建第二面!$AH$51="","",確建第二面!$AH$51)</f>
        <v/>
      </c>
      <c r="F72" s="71" t="s">
        <v>1502</v>
      </c>
    </row>
    <row r="73" spans="4:6" ht="15" customHeight="1" x14ac:dyDescent="0.15">
      <c r="D73" s="70" t="s">
        <v>1099</v>
      </c>
      <c r="E73" s="70" t="str">
        <f>IF(確建第二面!$M$52="","",確建第二面!$M$52)</f>
        <v/>
      </c>
      <c r="F73" s="71" t="s">
        <v>1502</v>
      </c>
    </row>
    <row r="74" spans="4:6" ht="15" customHeight="1" x14ac:dyDescent="0.15">
      <c r="D74" s="70" t="s">
        <v>1100</v>
      </c>
      <c r="E74" s="70" t="str">
        <f>IF(確建第二面!$N$53="","",確建第二面!$N$53)</f>
        <v/>
      </c>
      <c r="F74" s="71" t="s">
        <v>1502</v>
      </c>
    </row>
    <row r="75" spans="4:6" ht="15" customHeight="1" x14ac:dyDescent="0.15">
      <c r="D75" s="70" t="s">
        <v>1101</v>
      </c>
      <c r="E75" s="70" t="str">
        <f>IF(確建第二面!$Y$53="","",確建第二面!$Y$53)</f>
        <v/>
      </c>
      <c r="F75" s="71" t="s">
        <v>1502</v>
      </c>
    </row>
    <row r="76" spans="4:6" ht="15" customHeight="1" x14ac:dyDescent="0.15">
      <c r="D76" s="70" t="s">
        <v>1102</v>
      </c>
      <c r="E76" s="70" t="str">
        <f>IF(確建第二面!$AH$53="","",確建第二面!$AH$53)</f>
        <v/>
      </c>
      <c r="F76" s="71" t="s">
        <v>1502</v>
      </c>
    </row>
    <row r="77" spans="4:6" ht="15" customHeight="1" x14ac:dyDescent="0.15">
      <c r="D77" s="70" t="s">
        <v>1103</v>
      </c>
      <c r="E77" s="70" t="str">
        <f>IF(確建第二面!$M$54="","",確建第二面!$M$54)</f>
        <v/>
      </c>
      <c r="F77" s="71" t="s">
        <v>1502</v>
      </c>
    </row>
    <row r="78" spans="4:6" ht="15" customHeight="1" x14ac:dyDescent="0.15">
      <c r="D78" s="70" t="s">
        <v>1448</v>
      </c>
      <c r="E78" s="70" t="str">
        <f>IF(確建第二面!$N$55="","",確建第二面!$N$55)</f>
        <v/>
      </c>
      <c r="F78" s="71" t="s">
        <v>1502</v>
      </c>
    </row>
    <row r="79" spans="4:6" ht="15" customHeight="1" x14ac:dyDescent="0.15">
      <c r="D79" s="70" t="s">
        <v>1104</v>
      </c>
      <c r="E79" s="70" t="str">
        <f>IF(確建第二面!$M$56="","",確建第二面!$M$56)</f>
        <v/>
      </c>
      <c r="F79" s="71" t="s">
        <v>1502</v>
      </c>
    </row>
    <row r="80" spans="4:6" ht="15" customHeight="1" x14ac:dyDescent="0.15">
      <c r="D80" s="70" t="s">
        <v>1449</v>
      </c>
      <c r="E80" s="70" t="str">
        <f>IF(確建第二面!$M$57="","",確建第二面!$M$57)</f>
        <v/>
      </c>
      <c r="F80" s="71" t="s">
        <v>1502</v>
      </c>
    </row>
    <row r="81" spans="3:6" ht="15" customHeight="1" x14ac:dyDescent="0.15">
      <c r="D81" s="70" t="s">
        <v>1105</v>
      </c>
      <c r="E81" s="70" t="str">
        <f>IF(確建第二面!$P$58="","",確建第二面!$P$58)</f>
        <v/>
      </c>
      <c r="F81" s="71" t="s">
        <v>1502</v>
      </c>
    </row>
    <row r="82" spans="3:6" ht="15" customHeight="1" x14ac:dyDescent="0.15">
      <c r="D82" s="70" t="s">
        <v>1106</v>
      </c>
      <c r="E82" s="70" t="str">
        <f>IF(確建第二面!$U$58="","",確建第二面!$U$58)</f>
        <v/>
      </c>
      <c r="F82" s="71" t="s">
        <v>1502</v>
      </c>
    </row>
    <row r="83" spans="3:6" ht="15" customHeight="1" x14ac:dyDescent="0.15">
      <c r="D83" s="70" t="s">
        <v>1107</v>
      </c>
      <c r="E83" s="70" t="str">
        <f>IF(確建第二面!$Z$58="","",確建第二面!$Z$58)</f>
        <v/>
      </c>
      <c r="F83" s="71" t="s">
        <v>1502</v>
      </c>
    </row>
    <row r="84" spans="3:6" ht="15" customHeight="1" x14ac:dyDescent="0.15">
      <c r="D84" s="70" t="s">
        <v>1109</v>
      </c>
      <c r="E84" s="70" t="str">
        <f>IF(確建第二面!$AE$58="","",確建第二面!$AE$58)</f>
        <v/>
      </c>
      <c r="F84" s="71" t="s">
        <v>1502</v>
      </c>
    </row>
    <row r="85" spans="3:6" ht="15" customHeight="1" x14ac:dyDescent="0.15">
      <c r="C85" s="69" t="s">
        <v>1245</v>
      </c>
      <c r="D85" s="70" t="s">
        <v>1131</v>
      </c>
      <c r="E85" s="70" t="str">
        <f>IF(確建第二面!$D$65="","",確建第二面!$D$65)</f>
        <v>□</v>
      </c>
      <c r="F85" s="71" t="s">
        <v>1502</v>
      </c>
    </row>
    <row r="86" spans="3:6" ht="15" customHeight="1" x14ac:dyDescent="0.15">
      <c r="D86" s="70" t="s">
        <v>1132</v>
      </c>
      <c r="E86" s="70" t="str">
        <f>IF(確建第二面!$M$66="","",確建第二面!$M$66)</f>
        <v/>
      </c>
      <c r="F86" s="71" t="s">
        <v>1502</v>
      </c>
    </row>
    <row r="87" spans="3:6" ht="15" customHeight="1" x14ac:dyDescent="0.15">
      <c r="D87" s="70" t="s">
        <v>1133</v>
      </c>
      <c r="E87" s="70" t="str">
        <f>IF(確建第二面!$U$67="","",確建第二面!$U$67)</f>
        <v/>
      </c>
      <c r="F87" s="71" t="s">
        <v>1502</v>
      </c>
    </row>
    <row r="88" spans="3:6" ht="15" customHeight="1" x14ac:dyDescent="0.15">
      <c r="D88" s="70" t="s">
        <v>1134</v>
      </c>
      <c r="E88" s="70" t="str">
        <f>IF(確建第二面!$D$69="","",確建第二面!$D$69)</f>
        <v>□</v>
      </c>
      <c r="F88" s="71" t="s">
        <v>1502</v>
      </c>
    </row>
    <row r="89" spans="3:6" ht="15" customHeight="1" x14ac:dyDescent="0.15">
      <c r="D89" s="70" t="s">
        <v>1135</v>
      </c>
      <c r="E89" s="70" t="str">
        <f>IF(確建第二面!$M$70="","",確建第二面!$M$70)</f>
        <v/>
      </c>
      <c r="F89" s="71" t="s">
        <v>1502</v>
      </c>
    </row>
    <row r="90" spans="3:6" ht="15" customHeight="1" x14ac:dyDescent="0.15">
      <c r="D90" s="70" t="s">
        <v>1136</v>
      </c>
      <c r="E90" s="70" t="str">
        <f>IF(確建第二面!$U$71="","",確建第二面!$U$71)</f>
        <v/>
      </c>
      <c r="F90" s="71" t="s">
        <v>1502</v>
      </c>
    </row>
    <row r="91" spans="3:6" ht="15" customHeight="1" x14ac:dyDescent="0.15">
      <c r="D91" s="70" t="s">
        <v>1137</v>
      </c>
      <c r="E91" s="70" t="str">
        <f>IF(確建第二面!$D$73="","",確建第二面!$D$73)</f>
        <v>□</v>
      </c>
      <c r="F91" s="71" t="s">
        <v>1502</v>
      </c>
    </row>
    <row r="92" spans="3:6" ht="15" customHeight="1" x14ac:dyDescent="0.15">
      <c r="D92" s="70" t="s">
        <v>1138</v>
      </c>
      <c r="E92" s="70" t="str">
        <f>IF(確建第二面!$M$74="","",確建第二面!$M$74)</f>
        <v/>
      </c>
      <c r="F92" s="71" t="s">
        <v>1502</v>
      </c>
    </row>
    <row r="93" spans="3:6" ht="15" customHeight="1" x14ac:dyDescent="0.15">
      <c r="D93" s="70" t="s">
        <v>1139</v>
      </c>
      <c r="E93" s="70" t="str">
        <f>IF(確建第二面!$U$75="","",確建第二面!$U$75)</f>
        <v/>
      </c>
      <c r="F93" s="71" t="s">
        <v>1502</v>
      </c>
    </row>
    <row r="94" spans="3:6" ht="15" customHeight="1" x14ac:dyDescent="0.15">
      <c r="D94" s="70" t="s">
        <v>1140</v>
      </c>
      <c r="E94" s="70" t="str">
        <f>IF(確建第二面!$M$76="","",確建第二面!$M$76)</f>
        <v/>
      </c>
      <c r="F94" s="71" t="s">
        <v>1502</v>
      </c>
    </row>
    <row r="95" spans="3:6" ht="15" customHeight="1" x14ac:dyDescent="0.15">
      <c r="D95" s="70" t="s">
        <v>1141</v>
      </c>
      <c r="E95" s="70" t="str">
        <f>IF(確建第二面!$U$77="","",確建第二面!$U$77)</f>
        <v/>
      </c>
      <c r="F95" s="71" t="s">
        <v>1502</v>
      </c>
    </row>
    <row r="96" spans="3:6" ht="15" customHeight="1" x14ac:dyDescent="0.15">
      <c r="D96" s="70" t="s">
        <v>1142</v>
      </c>
      <c r="E96" s="70" t="str">
        <f>IF(確建第二面!$M$78="","",確建第二面!$M$78)</f>
        <v/>
      </c>
      <c r="F96" s="71" t="s">
        <v>1502</v>
      </c>
    </row>
    <row r="97" spans="3:6" ht="15" customHeight="1" x14ac:dyDescent="0.15">
      <c r="D97" s="70" t="s">
        <v>1143</v>
      </c>
      <c r="E97" s="70" t="str">
        <f>IF(確建第二面!$U$79="","",確建第二面!$U$79)</f>
        <v/>
      </c>
      <c r="F97" s="71" t="s">
        <v>1502</v>
      </c>
    </row>
    <row r="98" spans="3:6" ht="15" customHeight="1" x14ac:dyDescent="0.15">
      <c r="D98" s="70" t="s">
        <v>1144</v>
      </c>
      <c r="E98" s="70" t="str">
        <f>IF(確建第二面!$D$81="","",確建第二面!$D$81)</f>
        <v>□</v>
      </c>
      <c r="F98" s="71" t="s">
        <v>1502</v>
      </c>
    </row>
    <row r="99" spans="3:6" ht="15" customHeight="1" x14ac:dyDescent="0.15">
      <c r="D99" s="70" t="s">
        <v>1145</v>
      </c>
      <c r="E99" s="70" t="str">
        <f>IF(確建第二面!$M$82="","",確建第二面!$M$82)</f>
        <v/>
      </c>
      <c r="F99" s="71" t="s">
        <v>1502</v>
      </c>
    </row>
    <row r="100" spans="3:6" ht="15" customHeight="1" x14ac:dyDescent="0.15">
      <c r="D100" s="70" t="s">
        <v>1146</v>
      </c>
      <c r="E100" s="70" t="str">
        <f>IF(確建第二面!$U$83="","",確建第二面!$U$83)</f>
        <v/>
      </c>
      <c r="F100" s="71" t="s">
        <v>1502</v>
      </c>
    </row>
    <row r="101" spans="3:6" ht="15" customHeight="1" x14ac:dyDescent="0.15">
      <c r="D101" s="70" t="s">
        <v>1147</v>
      </c>
      <c r="E101" s="70" t="str">
        <f>IF(確建第二面!$M$84="","",確建第二面!$M$84)</f>
        <v/>
      </c>
      <c r="F101" s="71" t="s">
        <v>1502</v>
      </c>
    </row>
    <row r="102" spans="3:6" ht="15" customHeight="1" x14ac:dyDescent="0.15">
      <c r="D102" s="70" t="s">
        <v>1148</v>
      </c>
      <c r="E102" s="70" t="str">
        <f>IF(確建第二面!$U$85="","",確建第二面!$U$85)</f>
        <v/>
      </c>
      <c r="F102" s="71" t="s">
        <v>1502</v>
      </c>
    </row>
    <row r="103" spans="3:6" ht="15" customHeight="1" x14ac:dyDescent="0.15">
      <c r="D103" s="70" t="s">
        <v>1149</v>
      </c>
      <c r="E103" s="70" t="str">
        <f>IF(確建第二面!$M$86="","",確建第二面!$M$86)</f>
        <v/>
      </c>
      <c r="F103" s="71" t="s">
        <v>1502</v>
      </c>
    </row>
    <row r="104" spans="3:6" ht="15" customHeight="1" x14ac:dyDescent="0.15">
      <c r="D104" s="70" t="s">
        <v>1150</v>
      </c>
      <c r="E104" s="70" t="str">
        <f>IF(確建第二面!$U$87="","",確建第二面!$U$87)</f>
        <v/>
      </c>
      <c r="F104" s="71" t="s">
        <v>1502</v>
      </c>
    </row>
    <row r="105" spans="3:6" ht="15" customHeight="1" x14ac:dyDescent="0.15">
      <c r="C105" s="69" t="s">
        <v>1246</v>
      </c>
      <c r="D105" s="70" t="s">
        <v>1111</v>
      </c>
      <c r="E105" s="70" t="str">
        <f>IF(確建第二面!$M$90="","",確建第二面!$M$90)</f>
        <v/>
      </c>
      <c r="F105" s="71" t="s">
        <v>1502</v>
      </c>
    </row>
    <row r="106" spans="3:6" ht="15" customHeight="1" x14ac:dyDescent="0.15">
      <c r="D106" s="70" t="s">
        <v>1112</v>
      </c>
      <c r="E106" s="70" t="str">
        <f>IF(確建第二面!$M$91="","",確建第二面!$M$91)</f>
        <v/>
      </c>
      <c r="F106" s="71" t="s">
        <v>1502</v>
      </c>
    </row>
    <row r="107" spans="3:6" ht="15" customHeight="1" x14ac:dyDescent="0.15">
      <c r="D107" s="70" t="s">
        <v>1451</v>
      </c>
      <c r="E107" s="70" t="str">
        <f>IF(確建第二面!$N$92="","",確建第二面!$N$92)</f>
        <v/>
      </c>
      <c r="F107" s="71" t="s">
        <v>1502</v>
      </c>
    </row>
    <row r="108" spans="3:6" ht="15" customHeight="1" x14ac:dyDescent="0.15">
      <c r="D108" s="70" t="s">
        <v>1113</v>
      </c>
      <c r="E108" s="70" t="str">
        <f>IF(確建第二面!$M$93="","",確建第二面!$M$93)</f>
        <v/>
      </c>
      <c r="F108" s="71" t="s">
        <v>1502</v>
      </c>
    </row>
    <row r="109" spans="3:6" ht="15" customHeight="1" x14ac:dyDescent="0.15">
      <c r="D109" s="70" t="s">
        <v>1452</v>
      </c>
      <c r="E109" s="70" t="str">
        <f>IF(確建第二面!$M$94="","",確建第二面!$M$94)</f>
        <v/>
      </c>
      <c r="F109" s="71" t="s">
        <v>1502</v>
      </c>
    </row>
    <row r="110" spans="3:6" ht="15" customHeight="1" x14ac:dyDescent="0.15">
      <c r="D110" s="70" t="s">
        <v>1114</v>
      </c>
      <c r="E110" s="70" t="str">
        <f>IF(確建第二面!$M$95="","",確建第二面!$M$95)</f>
        <v/>
      </c>
      <c r="F110" s="71" t="s">
        <v>1502</v>
      </c>
    </row>
    <row r="111" spans="3:6" ht="15" customHeight="1" x14ac:dyDescent="0.15">
      <c r="D111" s="70" t="s">
        <v>1115</v>
      </c>
      <c r="E111" s="70" t="str">
        <f>IF(確建第二面!$O$96="","",確建第二面!$O$96)</f>
        <v/>
      </c>
      <c r="F111" s="71" t="s">
        <v>1502</v>
      </c>
    </row>
    <row r="112" spans="3:6" ht="15" customHeight="1" x14ac:dyDescent="0.15">
      <c r="D112" s="70" t="s">
        <v>1116</v>
      </c>
      <c r="E112" s="70" t="str">
        <f>IF(確建第二面!$M$99="","",確建第二面!$M$99)</f>
        <v/>
      </c>
      <c r="F112" s="71" t="s">
        <v>1502</v>
      </c>
    </row>
    <row r="113" spans="4:6" ht="15" customHeight="1" x14ac:dyDescent="0.15">
      <c r="D113" s="70" t="s">
        <v>1117</v>
      </c>
      <c r="E113" s="70" t="str">
        <f>IF(確建第二面!$M$100="","",確建第二面!$M$100)</f>
        <v/>
      </c>
      <c r="F113" s="71" t="s">
        <v>1502</v>
      </c>
    </row>
    <row r="114" spans="4:6" ht="15" customHeight="1" x14ac:dyDescent="0.15">
      <c r="D114" s="70" t="s">
        <v>1453</v>
      </c>
      <c r="E114" s="70" t="str">
        <f>IF(確建第二面!$N$101="","",確建第二面!$N$101)</f>
        <v/>
      </c>
      <c r="F114" s="71" t="s">
        <v>1502</v>
      </c>
    </row>
    <row r="115" spans="4:6" ht="15" customHeight="1" x14ac:dyDescent="0.15">
      <c r="D115" s="70" t="s">
        <v>1118</v>
      </c>
      <c r="E115" s="70" t="str">
        <f>IF(確建第二面!$M$102="","",確建第二面!$M$102)</f>
        <v/>
      </c>
      <c r="F115" s="71" t="s">
        <v>1502</v>
      </c>
    </row>
    <row r="116" spans="4:6" ht="15" customHeight="1" x14ac:dyDescent="0.15">
      <c r="D116" s="70" t="s">
        <v>1454</v>
      </c>
      <c r="E116" s="70" t="str">
        <f>IF(確建第二面!$M$103="","",確建第二面!$M$103)</f>
        <v/>
      </c>
      <c r="F116" s="71" t="s">
        <v>1502</v>
      </c>
    </row>
    <row r="117" spans="4:6" ht="15" customHeight="1" x14ac:dyDescent="0.15">
      <c r="D117" s="70" t="s">
        <v>1119</v>
      </c>
      <c r="E117" s="70" t="str">
        <f>IF(確建第二面!$M$104="","",確建第二面!$M$104)</f>
        <v/>
      </c>
      <c r="F117" s="71" t="s">
        <v>1502</v>
      </c>
    </row>
    <row r="118" spans="4:6" ht="15" customHeight="1" x14ac:dyDescent="0.15">
      <c r="D118" s="70" t="s">
        <v>1120</v>
      </c>
      <c r="E118" s="70" t="str">
        <f>IF(確建第二面!$O$105="","",確建第二面!$O$105)</f>
        <v/>
      </c>
      <c r="F118" s="71" t="s">
        <v>1502</v>
      </c>
    </row>
    <row r="119" spans="4:6" ht="15" customHeight="1" x14ac:dyDescent="0.15">
      <c r="D119" s="70" t="s">
        <v>1121</v>
      </c>
      <c r="E119" s="70" t="str">
        <f>IF(確建第二面!$M$107="","",確建第二面!$M$107)</f>
        <v/>
      </c>
      <c r="F119" s="71" t="s">
        <v>1502</v>
      </c>
    </row>
    <row r="120" spans="4:6" ht="15" customHeight="1" x14ac:dyDescent="0.15">
      <c r="D120" s="70" t="s">
        <v>1122</v>
      </c>
      <c r="E120" s="70" t="str">
        <f>IF(確建第二面!$M$108="","",確建第二面!$M$108)</f>
        <v/>
      </c>
      <c r="F120" s="71" t="s">
        <v>1502</v>
      </c>
    </row>
    <row r="121" spans="4:6" ht="15" customHeight="1" x14ac:dyDescent="0.15">
      <c r="D121" s="70" t="s">
        <v>1455</v>
      </c>
      <c r="E121" s="70" t="str">
        <f>IF(確建第二面!$N$109="","",確建第二面!$N$109)</f>
        <v/>
      </c>
      <c r="F121" s="71" t="s">
        <v>1502</v>
      </c>
    </row>
    <row r="122" spans="4:6" ht="15" customHeight="1" x14ac:dyDescent="0.15">
      <c r="D122" s="70" t="s">
        <v>1123</v>
      </c>
      <c r="E122" s="70" t="str">
        <f>IF(確建第二面!$M$110="","",確建第二面!$M$110)</f>
        <v/>
      </c>
      <c r="F122" s="71" t="s">
        <v>1502</v>
      </c>
    </row>
    <row r="123" spans="4:6" ht="15" customHeight="1" x14ac:dyDescent="0.15">
      <c r="D123" s="70" t="s">
        <v>1456</v>
      </c>
      <c r="E123" s="70" t="str">
        <f>IF(確建第二面!$M$111="","",確建第二面!$M$111)</f>
        <v/>
      </c>
      <c r="F123" s="71" t="s">
        <v>1502</v>
      </c>
    </row>
    <row r="124" spans="4:6" ht="15" customHeight="1" x14ac:dyDescent="0.15">
      <c r="D124" s="70" t="s">
        <v>1124</v>
      </c>
      <c r="E124" s="70" t="str">
        <f>IF(確建第二面!$M$112="","",確建第二面!$M$112)</f>
        <v/>
      </c>
      <c r="F124" s="71" t="s">
        <v>1502</v>
      </c>
    </row>
    <row r="125" spans="4:6" ht="15" customHeight="1" x14ac:dyDescent="0.15">
      <c r="D125" s="70" t="s">
        <v>1125</v>
      </c>
      <c r="E125" s="70" t="str">
        <f>IF(確建第二面!$O$113="","",確建第二面!$O$113)</f>
        <v/>
      </c>
      <c r="F125" s="71" t="s">
        <v>1502</v>
      </c>
    </row>
    <row r="126" spans="4:6" ht="15" customHeight="1" x14ac:dyDescent="0.15">
      <c r="D126" s="70" t="s">
        <v>1126</v>
      </c>
      <c r="E126" s="70" t="str">
        <f>IF(確建第二面!$M$115="","",確建第二面!$M$115)</f>
        <v/>
      </c>
      <c r="F126" s="71" t="s">
        <v>1502</v>
      </c>
    </row>
    <row r="127" spans="4:6" ht="15" customHeight="1" x14ac:dyDescent="0.15">
      <c r="D127" s="70" t="s">
        <v>1127</v>
      </c>
      <c r="E127" s="70" t="str">
        <f>IF(確建第二面!$M$116="","",確建第二面!$M$116)</f>
        <v/>
      </c>
      <c r="F127" s="71" t="s">
        <v>1502</v>
      </c>
    </row>
    <row r="128" spans="4:6" ht="15" customHeight="1" x14ac:dyDescent="0.15">
      <c r="D128" s="70" t="s">
        <v>1457</v>
      </c>
      <c r="E128" s="70" t="str">
        <f>IF(確建第二面!$N$117="","",確建第二面!$N$117)</f>
        <v/>
      </c>
      <c r="F128" s="71" t="s">
        <v>1502</v>
      </c>
    </row>
    <row r="129" spans="3:6" ht="15" customHeight="1" x14ac:dyDescent="0.15">
      <c r="D129" s="70" t="s">
        <v>1128</v>
      </c>
      <c r="E129" s="70" t="str">
        <f>IF(確建第二面!$M$118="","",確建第二面!$M$118)</f>
        <v/>
      </c>
      <c r="F129" s="71" t="s">
        <v>1502</v>
      </c>
    </row>
    <row r="130" spans="3:6" ht="15" customHeight="1" x14ac:dyDescent="0.15">
      <c r="D130" s="70" t="s">
        <v>1458</v>
      </c>
      <c r="E130" s="70" t="str">
        <f>IF(確建第二面!$M$119="","",確建第二面!$M$119)</f>
        <v/>
      </c>
      <c r="F130" s="71" t="s">
        <v>1502</v>
      </c>
    </row>
    <row r="131" spans="3:6" ht="15" customHeight="1" x14ac:dyDescent="0.15">
      <c r="D131" s="70" t="s">
        <v>1129</v>
      </c>
      <c r="E131" s="70" t="str">
        <f>IF(確建第二面!$M$120="","",確建第二面!$M$120)</f>
        <v/>
      </c>
      <c r="F131" s="71" t="s">
        <v>1502</v>
      </c>
    </row>
    <row r="132" spans="3:6" ht="15" customHeight="1" x14ac:dyDescent="0.15">
      <c r="D132" s="70" t="s">
        <v>1130</v>
      </c>
      <c r="E132" s="70" t="str">
        <f>IF(確建第二面!$O$121="","",確建第二面!$O$121)</f>
        <v/>
      </c>
      <c r="F132" s="71" t="s">
        <v>1502</v>
      </c>
    </row>
    <row r="133" spans="3:6" ht="15" customHeight="1" x14ac:dyDescent="0.15">
      <c r="C133" s="69" t="s">
        <v>1247</v>
      </c>
      <c r="D133" s="70" t="s">
        <v>1151</v>
      </c>
      <c r="E133" s="70" t="str">
        <f>IF(確建第二面!$N$126="","",確建第二面!$N$126)</f>
        <v/>
      </c>
      <c r="F133" s="71" t="s">
        <v>1502</v>
      </c>
    </row>
    <row r="134" spans="3:6" ht="15" customHeight="1" x14ac:dyDescent="0.15">
      <c r="D134" s="70" t="s">
        <v>1152</v>
      </c>
      <c r="E134" s="70" t="str">
        <f>IF(確建第二面!$Y$126="","",確建第二面!$Y$126)</f>
        <v/>
      </c>
      <c r="F134" s="71" t="s">
        <v>1502</v>
      </c>
    </row>
    <row r="135" spans="3:6" ht="15" customHeight="1" x14ac:dyDescent="0.15">
      <c r="D135" s="70" t="s">
        <v>1153</v>
      </c>
      <c r="E135" s="70" t="str">
        <f>IF(確建第二面!$AH$126="","",確建第二面!$AH$126)</f>
        <v/>
      </c>
      <c r="F135" s="71" t="s">
        <v>1502</v>
      </c>
    </row>
    <row r="136" spans="3:6" ht="15" customHeight="1" x14ac:dyDescent="0.15">
      <c r="D136" s="70" t="s">
        <v>1154</v>
      </c>
      <c r="E136" s="70" t="str">
        <f>IF(確建第二面!$M$127="","",確建第二面!$M$127)</f>
        <v/>
      </c>
      <c r="F136" s="71" t="s">
        <v>1502</v>
      </c>
    </row>
    <row r="137" spans="3:6" ht="15" customHeight="1" x14ac:dyDescent="0.15">
      <c r="D137" s="70" t="s">
        <v>1155</v>
      </c>
      <c r="E137" s="70" t="str">
        <f>IF(確建第二面!$N$128="","",確建第二面!$N$128)</f>
        <v/>
      </c>
      <c r="F137" s="71" t="s">
        <v>1502</v>
      </c>
    </row>
    <row r="138" spans="3:6" ht="15" customHeight="1" x14ac:dyDescent="0.15">
      <c r="D138" s="70" t="s">
        <v>1156</v>
      </c>
      <c r="E138" s="70" t="str">
        <f>IF(確建第二面!$Y$128="","",確建第二面!$Y$128)</f>
        <v/>
      </c>
      <c r="F138" s="71" t="s">
        <v>1502</v>
      </c>
    </row>
    <row r="139" spans="3:6" ht="15" customHeight="1" x14ac:dyDescent="0.15">
      <c r="D139" s="70" t="s">
        <v>1157</v>
      </c>
      <c r="E139" s="70" t="str">
        <f>IF(確建第二面!$AH$128="","",確建第二面!$AH$128)</f>
        <v/>
      </c>
      <c r="F139" s="71" t="s">
        <v>1502</v>
      </c>
    </row>
    <row r="140" spans="3:6" ht="15" customHeight="1" x14ac:dyDescent="0.15">
      <c r="D140" s="70" t="s">
        <v>1158</v>
      </c>
      <c r="E140" s="70" t="str">
        <f>IF(確建第二面!$M$129="","",確建第二面!$M$129)</f>
        <v/>
      </c>
      <c r="F140" s="71" t="s">
        <v>1502</v>
      </c>
    </row>
    <row r="141" spans="3:6" ht="15" customHeight="1" x14ac:dyDescent="0.15">
      <c r="D141" s="70" t="s">
        <v>1459</v>
      </c>
      <c r="E141" s="70" t="str">
        <f>IF(確建第二面!$N$130="","",確建第二面!$N$130)</f>
        <v/>
      </c>
      <c r="F141" s="71" t="s">
        <v>1502</v>
      </c>
    </row>
    <row r="142" spans="3:6" ht="15" customHeight="1" x14ac:dyDescent="0.15">
      <c r="D142" s="70" t="s">
        <v>1159</v>
      </c>
      <c r="E142" s="70" t="str">
        <f>IF(確建第二面!$M$131="","",確建第二面!$M$131)</f>
        <v/>
      </c>
      <c r="F142" s="71" t="s">
        <v>1502</v>
      </c>
    </row>
    <row r="143" spans="3:6" ht="15" customHeight="1" x14ac:dyDescent="0.15">
      <c r="D143" s="70" t="s">
        <v>1460</v>
      </c>
      <c r="E143" s="70" t="str">
        <f>IF(確建第二面!$M$132="","",確建第二面!$M$132)</f>
        <v/>
      </c>
      <c r="F143" s="71" t="s">
        <v>1502</v>
      </c>
    </row>
    <row r="144" spans="3:6" ht="15" customHeight="1" x14ac:dyDescent="0.15">
      <c r="D144" s="70" t="s">
        <v>1160</v>
      </c>
      <c r="E144" s="70" t="str">
        <f>IF(確建第二面!$P$133="","",確建第二面!$P$133)</f>
        <v/>
      </c>
      <c r="F144" s="71" t="s">
        <v>1502</v>
      </c>
    </row>
    <row r="145" spans="4:6" ht="15" customHeight="1" x14ac:dyDescent="0.15">
      <c r="D145" s="70" t="s">
        <v>1161</v>
      </c>
      <c r="E145" s="70" t="str">
        <f>IF(確建第二面!$U$133="","",確建第二面!$U$133)</f>
        <v/>
      </c>
      <c r="F145" s="71" t="s">
        <v>1502</v>
      </c>
    </row>
    <row r="146" spans="4:6" ht="15" customHeight="1" x14ac:dyDescent="0.15">
      <c r="D146" s="70" t="s">
        <v>1162</v>
      </c>
      <c r="E146" s="70" t="str">
        <f>IF(確建第二面!$Z$133="","",確建第二面!$Z$133)</f>
        <v/>
      </c>
      <c r="F146" s="71" t="s">
        <v>1502</v>
      </c>
    </row>
    <row r="147" spans="4:6" ht="15" customHeight="1" x14ac:dyDescent="0.15">
      <c r="D147" s="70" t="s">
        <v>1163</v>
      </c>
      <c r="E147" s="70" t="str">
        <f>IF(確建第二面!$AE$133="","",確建第二面!$AE$133)</f>
        <v/>
      </c>
      <c r="F147" s="71" t="s">
        <v>1502</v>
      </c>
    </row>
    <row r="148" spans="4:6" ht="15" customHeight="1" x14ac:dyDescent="0.15">
      <c r="D148" s="70" t="s">
        <v>1164</v>
      </c>
      <c r="E148" s="70" t="str">
        <f>IF(確建第二面!$N$136="","",確建第二面!$N$136)</f>
        <v/>
      </c>
      <c r="F148" s="71" t="s">
        <v>1502</v>
      </c>
    </row>
    <row r="149" spans="4:6" ht="15" customHeight="1" x14ac:dyDescent="0.15">
      <c r="D149" s="70" t="s">
        <v>1165</v>
      </c>
      <c r="E149" s="70" t="str">
        <f>IF(確建第二面!$Y$136="","",確建第二面!$Y$136)</f>
        <v/>
      </c>
      <c r="F149" s="71" t="s">
        <v>1502</v>
      </c>
    </row>
    <row r="150" spans="4:6" ht="15" customHeight="1" x14ac:dyDescent="0.15">
      <c r="D150" s="70" t="s">
        <v>1166</v>
      </c>
      <c r="E150" s="70" t="str">
        <f>IF(確建第二面!$AH$136="","",確建第二面!$AH$136)</f>
        <v/>
      </c>
      <c r="F150" s="71" t="s">
        <v>1502</v>
      </c>
    </row>
    <row r="151" spans="4:6" ht="15" customHeight="1" x14ac:dyDescent="0.15">
      <c r="D151" s="70" t="s">
        <v>1167</v>
      </c>
      <c r="E151" s="70" t="str">
        <f>IF(確建第二面!$M$137="","",確建第二面!$M$137)</f>
        <v/>
      </c>
      <c r="F151" s="71" t="s">
        <v>1502</v>
      </c>
    </row>
    <row r="152" spans="4:6" ht="15" customHeight="1" x14ac:dyDescent="0.15">
      <c r="D152" s="70" t="s">
        <v>1168</v>
      </c>
      <c r="E152" s="70" t="str">
        <f>IF(確建第二面!$N$138="","",確建第二面!$N$138)</f>
        <v/>
      </c>
      <c r="F152" s="71" t="s">
        <v>1502</v>
      </c>
    </row>
    <row r="153" spans="4:6" ht="15" customHeight="1" x14ac:dyDescent="0.15">
      <c r="D153" s="70" t="s">
        <v>1169</v>
      </c>
      <c r="E153" s="70" t="str">
        <f>IF(確建第二面!$Y$138="","",確建第二面!$Y$138)</f>
        <v/>
      </c>
      <c r="F153" s="71" t="s">
        <v>1502</v>
      </c>
    </row>
    <row r="154" spans="4:6" ht="15" customHeight="1" x14ac:dyDescent="0.15">
      <c r="D154" s="70" t="s">
        <v>1170</v>
      </c>
      <c r="E154" s="70" t="str">
        <f>IF(確建第二面!$AH$138="","",確建第二面!$AH$138)</f>
        <v/>
      </c>
      <c r="F154" s="71" t="s">
        <v>1502</v>
      </c>
    </row>
    <row r="155" spans="4:6" ht="15" customHeight="1" x14ac:dyDescent="0.15">
      <c r="D155" s="70" t="s">
        <v>1171</v>
      </c>
      <c r="E155" s="70" t="str">
        <f>IF(確建第二面!$M$139="","",確建第二面!$M$139)</f>
        <v/>
      </c>
      <c r="F155" s="71" t="s">
        <v>1502</v>
      </c>
    </row>
    <row r="156" spans="4:6" ht="15" customHeight="1" x14ac:dyDescent="0.15">
      <c r="D156" s="70" t="s">
        <v>1461</v>
      </c>
      <c r="E156" s="70" t="str">
        <f>IF(確建第二面!$N$140="","",確建第二面!$N$140)</f>
        <v/>
      </c>
      <c r="F156" s="71" t="s">
        <v>1502</v>
      </c>
    </row>
    <row r="157" spans="4:6" ht="15" customHeight="1" x14ac:dyDescent="0.15">
      <c r="D157" s="70" t="s">
        <v>1172</v>
      </c>
      <c r="E157" s="70" t="str">
        <f>IF(確建第二面!$M$141="","",確建第二面!$M$141)</f>
        <v/>
      </c>
      <c r="F157" s="71" t="s">
        <v>1502</v>
      </c>
    </row>
    <row r="158" spans="4:6" ht="15" customHeight="1" x14ac:dyDescent="0.15">
      <c r="D158" s="70" t="s">
        <v>1462</v>
      </c>
      <c r="E158" s="70" t="str">
        <f>IF(確建第二面!$M$142="","",確建第二面!$M$142)</f>
        <v/>
      </c>
      <c r="F158" s="71" t="s">
        <v>1502</v>
      </c>
    </row>
    <row r="159" spans="4:6" ht="15" customHeight="1" x14ac:dyDescent="0.15">
      <c r="D159" s="70" t="s">
        <v>1173</v>
      </c>
      <c r="E159" s="70" t="str">
        <f>IF(確建第二面!$P$143="","",確建第二面!$P$143)</f>
        <v/>
      </c>
      <c r="F159" s="71" t="s">
        <v>1502</v>
      </c>
    </row>
    <row r="160" spans="4:6" ht="15" customHeight="1" x14ac:dyDescent="0.15">
      <c r="D160" s="70" t="s">
        <v>1174</v>
      </c>
      <c r="E160" s="70" t="str">
        <f>IF(確建第二面!$U$143="","",確建第二面!$U$143)</f>
        <v/>
      </c>
      <c r="F160" s="71" t="s">
        <v>1502</v>
      </c>
    </row>
    <row r="161" spans="4:6" ht="15" customHeight="1" x14ac:dyDescent="0.15">
      <c r="D161" s="70" t="s">
        <v>1175</v>
      </c>
      <c r="E161" s="70" t="str">
        <f>IF(確建第二面!$Z$143="","",確建第二面!$Z$143)</f>
        <v/>
      </c>
      <c r="F161" s="71" t="s">
        <v>1502</v>
      </c>
    </row>
    <row r="162" spans="4:6" ht="15" customHeight="1" x14ac:dyDescent="0.15">
      <c r="D162" s="70" t="s">
        <v>1176</v>
      </c>
      <c r="E162" s="70" t="str">
        <f>IF(確建第二面!$AE$143="","",確建第二面!$AE$143)</f>
        <v/>
      </c>
      <c r="F162" s="71" t="s">
        <v>1502</v>
      </c>
    </row>
    <row r="163" spans="4:6" ht="15" customHeight="1" x14ac:dyDescent="0.15">
      <c r="D163" s="70" t="s">
        <v>1177</v>
      </c>
      <c r="E163" s="70" t="str">
        <f>IF(確建第二面!$N$145="","",確建第二面!$N$145)</f>
        <v/>
      </c>
      <c r="F163" s="71" t="s">
        <v>1502</v>
      </c>
    </row>
    <row r="164" spans="4:6" ht="15" customHeight="1" x14ac:dyDescent="0.15">
      <c r="D164" s="70" t="s">
        <v>1178</v>
      </c>
      <c r="E164" s="70" t="str">
        <f>IF(確建第二面!$Y$145="","",確建第二面!$Y$145)</f>
        <v/>
      </c>
      <c r="F164" s="71" t="s">
        <v>1502</v>
      </c>
    </row>
    <row r="165" spans="4:6" ht="15" customHeight="1" x14ac:dyDescent="0.15">
      <c r="D165" s="70" t="s">
        <v>1179</v>
      </c>
      <c r="E165" s="70" t="str">
        <f>IF(確建第二面!$AH$145="","",確建第二面!$AH$145)</f>
        <v/>
      </c>
      <c r="F165" s="71" t="s">
        <v>1502</v>
      </c>
    </row>
    <row r="166" spans="4:6" ht="15" customHeight="1" x14ac:dyDescent="0.15">
      <c r="D166" s="70" t="s">
        <v>1180</v>
      </c>
      <c r="E166" s="70" t="str">
        <f>IF(確建第二面!$M$146="","",確建第二面!$M$146)</f>
        <v/>
      </c>
      <c r="F166" s="71" t="s">
        <v>1502</v>
      </c>
    </row>
    <row r="167" spans="4:6" ht="15" customHeight="1" x14ac:dyDescent="0.15">
      <c r="D167" s="70" t="s">
        <v>1181</v>
      </c>
      <c r="E167" s="70" t="str">
        <f>IF(確建第二面!$N$147="","",確建第二面!$N$147)</f>
        <v/>
      </c>
      <c r="F167" s="71" t="s">
        <v>1502</v>
      </c>
    </row>
    <row r="168" spans="4:6" ht="15" customHeight="1" x14ac:dyDescent="0.15">
      <c r="D168" s="70" t="s">
        <v>1182</v>
      </c>
      <c r="E168" s="70" t="str">
        <f>IF(確建第二面!$Y$147="","",確建第二面!$Y$147)</f>
        <v/>
      </c>
      <c r="F168" s="71" t="s">
        <v>1502</v>
      </c>
    </row>
    <row r="169" spans="4:6" ht="15" customHeight="1" x14ac:dyDescent="0.15">
      <c r="D169" s="70" t="s">
        <v>1183</v>
      </c>
      <c r="E169" s="70" t="str">
        <f>IF(確建第二面!$AH$147="","",確建第二面!$AH$147)</f>
        <v/>
      </c>
      <c r="F169" s="71" t="s">
        <v>1502</v>
      </c>
    </row>
    <row r="170" spans="4:6" ht="15" customHeight="1" x14ac:dyDescent="0.15">
      <c r="D170" s="70" t="s">
        <v>1184</v>
      </c>
      <c r="E170" s="70" t="str">
        <f>IF(確建第二面!$M$148="","",確建第二面!$M$148)</f>
        <v/>
      </c>
      <c r="F170" s="71" t="s">
        <v>1502</v>
      </c>
    </row>
    <row r="171" spans="4:6" ht="15" customHeight="1" x14ac:dyDescent="0.15">
      <c r="D171" s="70" t="s">
        <v>1463</v>
      </c>
      <c r="E171" s="70" t="str">
        <f>IF(確建第二面!$N$149="","",確建第二面!$N$149)</f>
        <v/>
      </c>
      <c r="F171" s="71" t="s">
        <v>1502</v>
      </c>
    </row>
    <row r="172" spans="4:6" ht="15" customHeight="1" x14ac:dyDescent="0.15">
      <c r="D172" s="70" t="s">
        <v>1185</v>
      </c>
      <c r="E172" s="70" t="str">
        <f>IF(確建第二面!$M$150="","",確建第二面!$M$150)</f>
        <v/>
      </c>
      <c r="F172" s="71" t="s">
        <v>1502</v>
      </c>
    </row>
    <row r="173" spans="4:6" ht="15" customHeight="1" x14ac:dyDescent="0.15">
      <c r="D173" s="70" t="s">
        <v>1464</v>
      </c>
      <c r="E173" s="70" t="str">
        <f>IF(確建第二面!$M$151="","",確建第二面!$M$151)</f>
        <v/>
      </c>
      <c r="F173" s="71" t="s">
        <v>1502</v>
      </c>
    </row>
    <row r="174" spans="4:6" ht="15" customHeight="1" x14ac:dyDescent="0.15">
      <c r="D174" s="70" t="s">
        <v>1186</v>
      </c>
      <c r="E174" s="70" t="str">
        <f>IF(確建第二面!$P$152="","",確建第二面!$P$152)</f>
        <v/>
      </c>
      <c r="F174" s="71" t="s">
        <v>1502</v>
      </c>
    </row>
    <row r="175" spans="4:6" ht="15" customHeight="1" x14ac:dyDescent="0.15">
      <c r="D175" s="70" t="s">
        <v>1187</v>
      </c>
      <c r="E175" s="70" t="str">
        <f>IF(確建第二面!$U$152="","",確建第二面!$U$152)</f>
        <v/>
      </c>
      <c r="F175" s="71" t="s">
        <v>1502</v>
      </c>
    </row>
    <row r="176" spans="4:6" ht="15" customHeight="1" x14ac:dyDescent="0.15">
      <c r="D176" s="70" t="s">
        <v>1188</v>
      </c>
      <c r="E176" s="70" t="str">
        <f>IF(確建第二面!$Z$152="","",確建第二面!$Z$152)</f>
        <v/>
      </c>
      <c r="F176" s="71" t="s">
        <v>1502</v>
      </c>
    </row>
    <row r="177" spans="4:6" ht="15" customHeight="1" x14ac:dyDescent="0.15">
      <c r="D177" s="70" t="s">
        <v>1189</v>
      </c>
      <c r="E177" s="70" t="str">
        <f>IF(確建第二面!$AE$152="","",確建第二面!$AE$152)</f>
        <v/>
      </c>
      <c r="F177" s="71" t="s">
        <v>1502</v>
      </c>
    </row>
    <row r="178" spans="4:6" ht="15" customHeight="1" x14ac:dyDescent="0.15">
      <c r="D178" s="70" t="s">
        <v>1190</v>
      </c>
      <c r="E178" s="70" t="str">
        <f>IF(確建第二面!$N$154="","",確建第二面!$N$154)</f>
        <v/>
      </c>
      <c r="F178" s="71" t="s">
        <v>1502</v>
      </c>
    </row>
    <row r="179" spans="4:6" ht="15" customHeight="1" x14ac:dyDescent="0.15">
      <c r="D179" s="70" t="s">
        <v>1191</v>
      </c>
      <c r="E179" s="70" t="str">
        <f>IF(確建第二面!$Y$154="","",確建第二面!$Y$154)</f>
        <v/>
      </c>
      <c r="F179" s="71" t="s">
        <v>1502</v>
      </c>
    </row>
    <row r="180" spans="4:6" ht="15" customHeight="1" x14ac:dyDescent="0.15">
      <c r="D180" s="70" t="s">
        <v>1192</v>
      </c>
      <c r="E180" s="70" t="str">
        <f>IF(確建第二面!$AH$154="","",確建第二面!$AH$154)</f>
        <v/>
      </c>
      <c r="F180" s="71" t="s">
        <v>1502</v>
      </c>
    </row>
    <row r="181" spans="4:6" ht="15" customHeight="1" x14ac:dyDescent="0.15">
      <c r="D181" s="70" t="s">
        <v>1193</v>
      </c>
      <c r="E181" s="70" t="str">
        <f>IF(確建第二面!$M$155="","",確建第二面!$M$155)</f>
        <v/>
      </c>
      <c r="F181" s="71" t="s">
        <v>1502</v>
      </c>
    </row>
    <row r="182" spans="4:6" ht="15" customHeight="1" x14ac:dyDescent="0.15">
      <c r="D182" s="70" t="s">
        <v>1194</v>
      </c>
      <c r="E182" s="70" t="str">
        <f>IF(確建第二面!$N$156="","",確建第二面!$N$156)</f>
        <v/>
      </c>
      <c r="F182" s="71" t="s">
        <v>1502</v>
      </c>
    </row>
    <row r="183" spans="4:6" ht="15" customHeight="1" x14ac:dyDescent="0.15">
      <c r="D183" s="70" t="s">
        <v>1195</v>
      </c>
      <c r="E183" s="70" t="str">
        <f>IF(確建第二面!$Y$156="","",確建第二面!$Y$156)</f>
        <v/>
      </c>
      <c r="F183" s="71" t="s">
        <v>1502</v>
      </c>
    </row>
    <row r="184" spans="4:6" ht="15" customHeight="1" x14ac:dyDescent="0.15">
      <c r="D184" s="70" t="s">
        <v>1196</v>
      </c>
      <c r="E184" s="70" t="str">
        <f>IF(確建第二面!$AH$156="","",確建第二面!$AH$156)</f>
        <v/>
      </c>
      <c r="F184" s="71" t="s">
        <v>1502</v>
      </c>
    </row>
    <row r="185" spans="4:6" ht="15" customHeight="1" x14ac:dyDescent="0.15">
      <c r="D185" s="70" t="s">
        <v>1197</v>
      </c>
      <c r="E185" s="70" t="str">
        <f>IF(確建第二面!$M$157="","",確建第二面!$M$157)</f>
        <v/>
      </c>
      <c r="F185" s="71" t="s">
        <v>1502</v>
      </c>
    </row>
    <row r="186" spans="4:6" ht="15" customHeight="1" x14ac:dyDescent="0.15">
      <c r="D186" s="70" t="s">
        <v>1465</v>
      </c>
      <c r="E186" s="70" t="str">
        <f>IF(確建第二面!$N$158="","",確建第二面!$N$158)</f>
        <v/>
      </c>
      <c r="F186" s="71" t="s">
        <v>1502</v>
      </c>
    </row>
    <row r="187" spans="4:6" ht="15" customHeight="1" x14ac:dyDescent="0.15">
      <c r="D187" s="70" t="s">
        <v>1198</v>
      </c>
      <c r="E187" s="70" t="str">
        <f>IF(確建第二面!$M$159="","",確建第二面!$M$159)</f>
        <v/>
      </c>
      <c r="F187" s="71" t="s">
        <v>1502</v>
      </c>
    </row>
    <row r="188" spans="4:6" ht="15" customHeight="1" x14ac:dyDescent="0.15">
      <c r="D188" s="70" t="s">
        <v>1466</v>
      </c>
      <c r="E188" s="70" t="str">
        <f>IF(確建第二面!$M$160="","",確建第二面!$M$160)</f>
        <v/>
      </c>
      <c r="F188" s="71" t="s">
        <v>1502</v>
      </c>
    </row>
    <row r="189" spans="4:6" ht="15" customHeight="1" x14ac:dyDescent="0.15">
      <c r="D189" s="70" t="s">
        <v>1199</v>
      </c>
      <c r="E189" s="70" t="str">
        <f>IF(確建第二面!$P$161="","",確建第二面!$P$161)</f>
        <v/>
      </c>
      <c r="F189" s="71" t="s">
        <v>1502</v>
      </c>
    </row>
    <row r="190" spans="4:6" ht="15" customHeight="1" x14ac:dyDescent="0.15">
      <c r="D190" s="70" t="s">
        <v>1200</v>
      </c>
      <c r="E190" s="70" t="str">
        <f>IF(確建第二面!$U$161="","",確建第二面!$U$161)</f>
        <v/>
      </c>
      <c r="F190" s="71" t="s">
        <v>1502</v>
      </c>
    </row>
    <row r="191" spans="4:6" ht="15" customHeight="1" x14ac:dyDescent="0.15">
      <c r="D191" s="70" t="s">
        <v>1201</v>
      </c>
      <c r="E191" s="70" t="str">
        <f>IF(確建第二面!$Z$161="","",確建第二面!$Z$161)</f>
        <v/>
      </c>
      <c r="F191" s="71" t="s">
        <v>1502</v>
      </c>
    </row>
    <row r="192" spans="4:6" ht="15" customHeight="1" x14ac:dyDescent="0.15">
      <c r="D192" s="70" t="s">
        <v>1202</v>
      </c>
      <c r="E192" s="70" t="str">
        <f>IF(確建第二面!$AE$161="","",確建第二面!$AE$161)</f>
        <v/>
      </c>
      <c r="F192" s="71" t="s">
        <v>1502</v>
      </c>
    </row>
    <row r="193" spans="3:6" ht="15" customHeight="1" x14ac:dyDescent="0.15">
      <c r="C193" s="69" t="s">
        <v>1248</v>
      </c>
      <c r="D193" s="70" t="s">
        <v>1203</v>
      </c>
      <c r="E193" s="70" t="str">
        <f>IF(確建第二面!$M$163="","",確建第二面!$M$163)</f>
        <v/>
      </c>
      <c r="F193" s="71" t="s">
        <v>1502</v>
      </c>
    </row>
    <row r="194" spans="3:6" ht="15" customHeight="1" x14ac:dyDescent="0.15">
      <c r="D194" s="70" t="s">
        <v>1204</v>
      </c>
      <c r="E194" s="70" t="str">
        <f>IF(確建第二面!$S$164="","",確建第二面!$S$164)</f>
        <v/>
      </c>
      <c r="F194" s="71" t="s">
        <v>1502</v>
      </c>
    </row>
    <row r="195" spans="3:6" ht="15" customHeight="1" x14ac:dyDescent="0.15">
      <c r="D195" s="70" t="s">
        <v>1476</v>
      </c>
      <c r="E195" s="70" t="str">
        <f>IF(確建第二面!$AA$164="","",確建第二面!$AA$164)</f>
        <v/>
      </c>
      <c r="F195" s="71" t="s">
        <v>1502</v>
      </c>
    </row>
    <row r="196" spans="3:6" ht="15" customHeight="1" x14ac:dyDescent="0.15">
      <c r="D196" s="70" t="s">
        <v>1205</v>
      </c>
      <c r="E196" s="70" t="str">
        <f>IF(確建第二面!$AD$164="","",確建第二面!$AD$164)</f>
        <v/>
      </c>
      <c r="F196" s="71" t="s">
        <v>1502</v>
      </c>
    </row>
    <row r="197" spans="3:6" ht="15" customHeight="1" x14ac:dyDescent="0.15">
      <c r="D197" s="70" t="s">
        <v>1206</v>
      </c>
      <c r="E197" s="70" t="str">
        <f>IF(確建第二面!$M$165="","",確建第二面!$M$165)</f>
        <v/>
      </c>
      <c r="F197" s="71" t="s">
        <v>1502</v>
      </c>
    </row>
    <row r="198" spans="3:6" ht="15" customHeight="1" x14ac:dyDescent="0.15">
      <c r="D198" s="70" t="s">
        <v>1467</v>
      </c>
      <c r="E198" s="70" t="str">
        <f>IF(確建第二面!$N$166="","",確建第二面!$N$166)</f>
        <v/>
      </c>
      <c r="F198" s="71" t="s">
        <v>1502</v>
      </c>
    </row>
    <row r="199" spans="3:6" ht="15" customHeight="1" x14ac:dyDescent="0.15">
      <c r="D199" s="70" t="s">
        <v>1207</v>
      </c>
      <c r="E199" s="70" t="str">
        <f>IF(確建第二面!$M$167="","",確建第二面!$M$167)</f>
        <v/>
      </c>
      <c r="F199" s="71" t="s">
        <v>1502</v>
      </c>
    </row>
    <row r="200" spans="3:6" ht="15" customHeight="1" x14ac:dyDescent="0.15">
      <c r="D200" s="70" t="s">
        <v>1468</v>
      </c>
      <c r="E200" s="70" t="str">
        <f>IF(確建第二面!$M$168="","",確建第二面!$M$168)</f>
        <v/>
      </c>
      <c r="F200" s="71" t="s">
        <v>1502</v>
      </c>
    </row>
    <row r="201" spans="3:6" ht="15" customHeight="1" x14ac:dyDescent="0.15">
      <c r="C201" s="69" t="s">
        <v>1249</v>
      </c>
      <c r="D201" s="70" t="s">
        <v>1208</v>
      </c>
      <c r="E201" s="70" t="str">
        <f>IF(確建第二面!$E$170="","",確建第二面!$E$170)</f>
        <v>□</v>
      </c>
      <c r="F201" s="71" t="s">
        <v>1502</v>
      </c>
    </row>
    <row r="202" spans="3:6" ht="15" customHeight="1" x14ac:dyDescent="0.15">
      <c r="D202" s="70" t="s">
        <v>1209</v>
      </c>
      <c r="E202" s="70" t="str">
        <f>IF(確建第二面!$N$170="","",確建第二面!$N$170)</f>
        <v/>
      </c>
      <c r="F202" s="71" t="s">
        <v>1502</v>
      </c>
    </row>
    <row r="203" spans="3:6" ht="15" customHeight="1" x14ac:dyDescent="0.15">
      <c r="D203" s="70" t="s">
        <v>1210</v>
      </c>
      <c r="E203" s="70" t="str">
        <f>IF(確建第二面!$E$171="","",確建第二面!$E$171)</f>
        <v>□</v>
      </c>
      <c r="F203" s="71" t="s">
        <v>1502</v>
      </c>
    </row>
    <row r="204" spans="3:6" ht="15" customHeight="1" x14ac:dyDescent="0.15">
      <c r="D204" s="70" t="s">
        <v>1211</v>
      </c>
      <c r="E204" s="70" t="str">
        <f>IF(確建第二面!$N$171="","",確建第二面!$N$171)</f>
        <v/>
      </c>
      <c r="F204" s="71" t="s">
        <v>1502</v>
      </c>
    </row>
    <row r="205" spans="3:6" ht="15" customHeight="1" x14ac:dyDescent="0.15">
      <c r="D205" s="70" t="s">
        <v>1212</v>
      </c>
      <c r="E205" s="70" t="str">
        <f>IF(確建第二面!$E$172="","",確建第二面!$E$172)</f>
        <v>□</v>
      </c>
      <c r="F205" s="71" t="s">
        <v>1502</v>
      </c>
    </row>
    <row r="206" spans="3:6" ht="15" customHeight="1" x14ac:dyDescent="0.15">
      <c r="C206" s="69" t="s">
        <v>1250</v>
      </c>
      <c r="D206" s="70" t="s">
        <v>1214</v>
      </c>
      <c r="E206" s="70" t="str">
        <f>IF(確建第二面!$E$174="","",確建第二面!$E$174)</f>
        <v>□</v>
      </c>
      <c r="F206" s="71" t="s">
        <v>1502</v>
      </c>
    </row>
    <row r="207" spans="3:6" ht="15" customHeight="1" x14ac:dyDescent="0.15">
      <c r="D207" s="70" t="s">
        <v>1215</v>
      </c>
      <c r="E207" s="70" t="str">
        <f>IF(確建第二面!$N$174="","",確建第二面!$N$174)</f>
        <v/>
      </c>
      <c r="F207" s="71" t="s">
        <v>1502</v>
      </c>
    </row>
    <row r="208" spans="3:6" ht="15" customHeight="1" x14ac:dyDescent="0.15">
      <c r="D208" s="70" t="s">
        <v>1216</v>
      </c>
      <c r="E208" s="70" t="str">
        <f>IF(確建第二面!$E$175="","",確建第二面!$E$175)</f>
        <v>□</v>
      </c>
      <c r="F208" s="71" t="s">
        <v>1502</v>
      </c>
    </row>
    <row r="209" spans="3:6" ht="15" customHeight="1" x14ac:dyDescent="0.15">
      <c r="D209" s="70" t="s">
        <v>1217</v>
      </c>
      <c r="E209" s="70" t="str">
        <f>IF(確建第二面!$N$175="","",確建第二面!$N$175)</f>
        <v/>
      </c>
      <c r="F209" s="71" t="s">
        <v>1502</v>
      </c>
    </row>
    <row r="210" spans="3:6" ht="15" customHeight="1" x14ac:dyDescent="0.15">
      <c r="D210" s="70" t="s">
        <v>1218</v>
      </c>
      <c r="E210" s="70" t="str">
        <f>IF(確建第二面!$E$176="","",確建第二面!$E$176)</f>
        <v>□</v>
      </c>
      <c r="F210" s="71" t="s">
        <v>1502</v>
      </c>
    </row>
    <row r="211" spans="3:6" ht="15" customHeight="1" x14ac:dyDescent="0.15">
      <c r="C211" s="69" t="s">
        <v>1047</v>
      </c>
      <c r="D211" s="70" t="s">
        <v>1219</v>
      </c>
      <c r="E211" s="70" t="str">
        <f>IF(確建第二面!$M$177="","",確建第二面!$M$177)</f>
        <v/>
      </c>
      <c r="F211" s="71" t="s">
        <v>1502</v>
      </c>
    </row>
    <row r="212" spans="3:6" ht="15" customHeight="1" x14ac:dyDescent="0.15">
      <c r="D212" s="70" t="s">
        <v>1220</v>
      </c>
      <c r="E212" s="70" t="str">
        <f>IF(確建第二面!$M$178="","",確建第二面!$M$178)</f>
        <v/>
      </c>
      <c r="F212" s="71" t="s">
        <v>1502</v>
      </c>
    </row>
    <row r="213" spans="3:6" ht="15" customHeight="1" x14ac:dyDescent="0.15">
      <c r="D213" s="70" t="s">
        <v>1221</v>
      </c>
      <c r="E213" s="70" t="str">
        <f>IF(確建第二面!$M$179="","",確建第二面!$M$179)</f>
        <v/>
      </c>
      <c r="F213" s="71" t="s">
        <v>1502</v>
      </c>
    </row>
    <row r="214" spans="3:6" ht="15" customHeight="1" x14ac:dyDescent="0.15">
      <c r="D214" s="70" t="s">
        <v>1222</v>
      </c>
      <c r="E214" s="70" t="str">
        <f>IF(確建第二面!$M$180="","",確建第二面!$M$180)</f>
        <v/>
      </c>
      <c r="F214" s="71" t="s">
        <v>1502</v>
      </c>
    </row>
    <row r="215" spans="3:6" ht="15" customHeight="1" x14ac:dyDescent="0.15">
      <c r="D215" s="70" t="s">
        <v>1223</v>
      </c>
      <c r="E215" s="70" t="str">
        <f>IF(確建第二面!$M$181="","",確建第二面!$M$181)</f>
        <v/>
      </c>
      <c r="F215" s="71" t="s">
        <v>1502</v>
      </c>
    </row>
    <row r="216" spans="3:6" ht="15" customHeight="1" x14ac:dyDescent="0.15">
      <c r="C216" s="69" t="s">
        <v>1251</v>
      </c>
      <c r="D216" s="70" t="s">
        <v>1228</v>
      </c>
      <c r="E216" s="70" t="str">
        <f>IF(確建第二面建築主追加!$M$7="","",確建第二面建築主追加!$M$7)</f>
        <v/>
      </c>
      <c r="F216" s="71" t="s">
        <v>1225</v>
      </c>
    </row>
    <row r="217" spans="3:6" ht="15" customHeight="1" x14ac:dyDescent="0.15">
      <c r="D217" s="70" t="s">
        <v>1229</v>
      </c>
      <c r="E217" s="70" t="str">
        <f>IF(確建第二面建築主追加!$M$8="","",確建第二面建築主追加!$M$8)</f>
        <v/>
      </c>
      <c r="F217" s="71" t="s">
        <v>1225</v>
      </c>
    </row>
    <row r="218" spans="3:6" ht="15" customHeight="1" x14ac:dyDescent="0.15">
      <c r="D218" s="70" t="s">
        <v>1470</v>
      </c>
      <c r="E218" s="70" t="str">
        <f>IF(確建第二面建築主追加!$N$10="","",確建第二面建築主追加!$N$10)</f>
        <v/>
      </c>
      <c r="F218" s="71" t="s">
        <v>1225</v>
      </c>
    </row>
    <row r="219" spans="3:6" ht="15" customHeight="1" x14ac:dyDescent="0.15">
      <c r="D219" s="70" t="s">
        <v>1230</v>
      </c>
      <c r="E219" s="70" t="str">
        <f>IF(確建第二面建築主追加!$M$11="","",確建第二面建築主追加!$M$11)</f>
        <v/>
      </c>
      <c r="F219" s="71" t="s">
        <v>1225</v>
      </c>
    </row>
    <row r="220" spans="3:6" ht="15" customHeight="1" x14ac:dyDescent="0.15">
      <c r="D220" s="70" t="s">
        <v>1471</v>
      </c>
      <c r="E220" s="70" t="str">
        <f>IF(確建第二面建築主追加!$M$12="","",確建第二面建築主追加!$M$12)</f>
        <v/>
      </c>
      <c r="F220" s="71" t="s">
        <v>1225</v>
      </c>
    </row>
    <row r="221" spans="3:6" ht="15" customHeight="1" x14ac:dyDescent="0.15">
      <c r="D221" s="70" t="s">
        <v>1233</v>
      </c>
      <c r="E221" s="70" t="str">
        <f>IF(確建第二面建築主追加!$M$15="","",確建第二面建築主追加!$M$15)</f>
        <v/>
      </c>
      <c r="F221" s="71" t="s">
        <v>1225</v>
      </c>
    </row>
    <row r="222" spans="3:6" ht="15" customHeight="1" x14ac:dyDescent="0.15">
      <c r="D222" s="70" t="s">
        <v>1231</v>
      </c>
      <c r="E222" s="70" t="str">
        <f>IF(確建第二面建築主追加!$M$16="","",確建第二面建築主追加!$M$16)</f>
        <v/>
      </c>
      <c r="F222" s="71" t="s">
        <v>1225</v>
      </c>
    </row>
    <row r="223" spans="3:6" ht="15" customHeight="1" x14ac:dyDescent="0.15">
      <c r="D223" s="70" t="s">
        <v>1472</v>
      </c>
      <c r="E223" s="70" t="str">
        <f>IF(確建第二面建築主追加!$N$18="","",確建第二面建築主追加!$N$18)</f>
        <v/>
      </c>
      <c r="F223" s="71" t="s">
        <v>1225</v>
      </c>
    </row>
    <row r="224" spans="3:6" ht="15" customHeight="1" x14ac:dyDescent="0.15">
      <c r="D224" s="70" t="s">
        <v>1232</v>
      </c>
      <c r="E224" s="70" t="str">
        <f>IF(確建第二面建築主追加!$M$19="","",確建第二面建築主追加!$M$19)</f>
        <v/>
      </c>
      <c r="F224" s="71" t="s">
        <v>1225</v>
      </c>
    </row>
    <row r="225" spans="3:6" ht="15" customHeight="1" x14ac:dyDescent="0.15">
      <c r="D225" s="70" t="s">
        <v>1473</v>
      </c>
      <c r="E225" s="70" t="str">
        <f>IF(確建第二面建築主追加!$M$20="","",確建第二面建築主追加!$M$20)</f>
        <v/>
      </c>
      <c r="F225" s="71" t="s">
        <v>1225</v>
      </c>
    </row>
    <row r="226" spans="3:6" ht="15" customHeight="1" x14ac:dyDescent="0.15">
      <c r="D226" s="70" t="s">
        <v>1234</v>
      </c>
      <c r="E226" s="70" t="str">
        <f>IF(確建第二面建築主追加!$M$23="","",確建第二面建築主追加!$M$23)</f>
        <v/>
      </c>
      <c r="F226" s="71" t="s">
        <v>1225</v>
      </c>
    </row>
    <row r="227" spans="3:6" ht="15" customHeight="1" x14ac:dyDescent="0.15">
      <c r="D227" s="70" t="s">
        <v>1235</v>
      </c>
      <c r="E227" s="70" t="str">
        <f>IF(確建第二面建築主追加!$M$24="","",確建第二面建築主追加!$M$24)</f>
        <v/>
      </c>
      <c r="F227" s="71" t="s">
        <v>1225</v>
      </c>
    </row>
    <row r="228" spans="3:6" ht="15" customHeight="1" x14ac:dyDescent="0.15">
      <c r="D228" s="70" t="s">
        <v>1474</v>
      </c>
      <c r="E228" s="70" t="str">
        <f>IF(確建第二面建築主追加!$N$26="","",確建第二面建築主追加!$N$26)</f>
        <v/>
      </c>
      <c r="F228" s="71" t="s">
        <v>1225</v>
      </c>
    </row>
    <row r="229" spans="3:6" ht="15" customHeight="1" x14ac:dyDescent="0.15">
      <c r="D229" s="70" t="s">
        <v>1236</v>
      </c>
      <c r="E229" s="70" t="str">
        <f>IF(確建第二面建築主追加!$M$27="","",確建第二面建築主追加!$M$27)</f>
        <v/>
      </c>
      <c r="F229" s="71" t="s">
        <v>1225</v>
      </c>
    </row>
    <row r="230" spans="3:6" ht="15" customHeight="1" x14ac:dyDescent="0.15">
      <c r="D230" s="70" t="s">
        <v>1475</v>
      </c>
      <c r="E230" s="70" t="str">
        <f>IF(確建第二面建築主追加!$M$28="","",確建第二面建築主追加!$M$28)</f>
        <v/>
      </c>
      <c r="F230" s="71" t="s">
        <v>1225</v>
      </c>
    </row>
    <row r="231" spans="3:6" ht="15" customHeight="1" x14ac:dyDescent="0.15">
      <c r="C231" s="69" t="s">
        <v>1252</v>
      </c>
      <c r="D231" s="70" t="s">
        <v>1237</v>
      </c>
      <c r="E231" s="70" t="str">
        <f>IF(確建第三面!$H$6="","",確建第三面!$H$6)</f>
        <v/>
      </c>
      <c r="F231" s="71" t="s">
        <v>1503</v>
      </c>
    </row>
    <row r="232" spans="3:6" ht="15" customHeight="1" x14ac:dyDescent="0.15">
      <c r="C232" s="70" t="s">
        <v>1241</v>
      </c>
      <c r="D232" s="70" t="s">
        <v>1241</v>
      </c>
      <c r="E232" s="70" t="str">
        <f>IF(確建第三面!$H$7="","",確建第三面!$H$7)</f>
        <v/>
      </c>
      <c r="F232" s="71" t="s">
        <v>1503</v>
      </c>
    </row>
    <row r="233" spans="3:6" ht="15" customHeight="1" x14ac:dyDescent="0.15">
      <c r="C233" s="69" t="s">
        <v>1253</v>
      </c>
      <c r="D233" s="70" t="s">
        <v>1238</v>
      </c>
      <c r="E233" s="70" t="str">
        <f>IF(確建第三面!$H$9="","",確建第三面!$H$9)</f>
        <v>□</v>
      </c>
      <c r="F233" s="71" t="s">
        <v>1503</v>
      </c>
    </row>
    <row r="234" spans="3:6" ht="15" customHeight="1" x14ac:dyDescent="0.15">
      <c r="D234" s="70" t="s">
        <v>891</v>
      </c>
      <c r="E234" s="70" t="str">
        <f>IF(確建第三面!$O$9="","",確建第三面!$O$9)</f>
        <v>□</v>
      </c>
      <c r="F234" s="71" t="s">
        <v>1503</v>
      </c>
    </row>
    <row r="235" spans="3:6" ht="15" customHeight="1" x14ac:dyDescent="0.15">
      <c r="D235" s="70" t="s">
        <v>892</v>
      </c>
      <c r="E235" s="70" t="str">
        <f>IF(確建第三面!$T$9="","",確建第三面!$T$9)</f>
        <v>□</v>
      </c>
      <c r="F235" s="71" t="s">
        <v>1503</v>
      </c>
    </row>
    <row r="236" spans="3:6" ht="15" customHeight="1" x14ac:dyDescent="0.15">
      <c r="D236" s="70" t="s">
        <v>1239</v>
      </c>
      <c r="E236" s="70" t="str">
        <f>IF(確建第三面!$Z$9="","",確建第三面!$Z$9)</f>
        <v>□</v>
      </c>
      <c r="F236" s="71" t="s">
        <v>1503</v>
      </c>
    </row>
    <row r="237" spans="3:6" ht="15" customHeight="1" x14ac:dyDescent="0.15">
      <c r="D237" s="70" t="s">
        <v>1240</v>
      </c>
      <c r="E237" s="70" t="str">
        <f>IF(確建第三面!$H$10="","",確建第三面!$H$10)</f>
        <v>□</v>
      </c>
      <c r="F237" s="71" t="s">
        <v>1503</v>
      </c>
    </row>
    <row r="238" spans="3:6" ht="15" customHeight="1" x14ac:dyDescent="0.15">
      <c r="D238" s="70" t="s">
        <v>895</v>
      </c>
      <c r="E238" s="70" t="str">
        <f>IF(確建第三面!$O$10="","",確建第三面!$O$10)</f>
        <v>□</v>
      </c>
      <c r="F238" s="71" t="s">
        <v>1503</v>
      </c>
    </row>
    <row r="239" spans="3:6" ht="15" customHeight="1" x14ac:dyDescent="0.15">
      <c r="C239" s="69" t="s">
        <v>1254</v>
      </c>
      <c r="D239" s="70" t="s">
        <v>1255</v>
      </c>
      <c r="E239" s="70" t="str">
        <f>IF(確建第三面!$H$11="","",確建第三面!$H$11)</f>
        <v>□</v>
      </c>
      <c r="F239" s="71" t="s">
        <v>1503</v>
      </c>
    </row>
    <row r="240" spans="3:6" ht="15" customHeight="1" x14ac:dyDescent="0.15">
      <c r="D240" s="70" t="s">
        <v>1256</v>
      </c>
      <c r="E240" s="70" t="str">
        <f>IF(確建第三面!$M$11="","",確建第三面!$M$11)</f>
        <v>□</v>
      </c>
      <c r="F240" s="71" t="s">
        <v>1503</v>
      </c>
    </row>
    <row r="241" spans="3:6" ht="15" customHeight="1" x14ac:dyDescent="0.15">
      <c r="D241" s="70" t="s">
        <v>1257</v>
      </c>
      <c r="E241" s="70" t="str">
        <f>IF(確建第三面!$R$11="","",確建第三面!$R$11)</f>
        <v>□</v>
      </c>
      <c r="F241" s="71" t="s">
        <v>1503</v>
      </c>
    </row>
    <row r="242" spans="3:6" ht="15" customHeight="1" x14ac:dyDescent="0.15">
      <c r="C242" s="69" t="s">
        <v>1258</v>
      </c>
      <c r="D242" s="69" t="s">
        <v>1259</v>
      </c>
      <c r="E242" s="70" t="str">
        <f>IF(確建第三面!$P$12="","",確建第三面!$P$12)</f>
        <v/>
      </c>
      <c r="F242" s="71" t="s">
        <v>1503</v>
      </c>
    </row>
    <row r="243" spans="3:6" ht="15" customHeight="1" x14ac:dyDescent="0.15">
      <c r="D243" s="69" t="s">
        <v>1260</v>
      </c>
      <c r="E243" s="70" t="str">
        <f>IF(確建第三面!$U$12="","",確建第三面!$U$12)</f>
        <v xml:space="preserve"> </v>
      </c>
      <c r="F243" s="71" t="s">
        <v>1503</v>
      </c>
    </row>
    <row r="244" spans="3:6" ht="15" customHeight="1" x14ac:dyDescent="0.15">
      <c r="D244" s="69" t="s">
        <v>1261</v>
      </c>
      <c r="E244" s="70" t="str">
        <f>IF(確建第三面!$Z$12="","",確建第三面!$Z$12)</f>
        <v xml:space="preserve"> </v>
      </c>
      <c r="F244" s="71" t="s">
        <v>1503</v>
      </c>
    </row>
    <row r="245" spans="3:6" ht="15" customHeight="1" x14ac:dyDescent="0.15">
      <c r="D245" s="69" t="s">
        <v>1262</v>
      </c>
      <c r="E245" s="70" t="str">
        <f>IF(確建第三面!$AE$12="","",確建第三面!$AE$12)</f>
        <v/>
      </c>
      <c r="F245" s="71" t="s">
        <v>1503</v>
      </c>
    </row>
    <row r="246" spans="3:6" ht="15" customHeight="1" x14ac:dyDescent="0.15">
      <c r="C246" s="69" t="s">
        <v>1263</v>
      </c>
      <c r="D246" s="70" t="s">
        <v>1264</v>
      </c>
      <c r="E246" s="70" t="str">
        <f>IF(確建第三面!$P$14="","",TEXT(確建第三面!$P$14,"#0.000"))</f>
        <v/>
      </c>
      <c r="F246" s="71" t="s">
        <v>1503</v>
      </c>
    </row>
    <row r="247" spans="3:6" ht="15" customHeight="1" x14ac:dyDescent="0.15">
      <c r="D247" s="70" t="s">
        <v>1265</v>
      </c>
      <c r="E247" s="70" t="str">
        <f>IF(確建第三面!$P$15="","",TEXT(確建第三面!$P$15,"#0.000"))</f>
        <v/>
      </c>
      <c r="F247" s="71" t="s">
        <v>1503</v>
      </c>
    </row>
    <row r="248" spans="3:6" ht="15" customHeight="1" x14ac:dyDescent="0.15">
      <c r="C248" s="69" t="s">
        <v>1266</v>
      </c>
      <c r="D248" s="70" t="s">
        <v>1267</v>
      </c>
      <c r="E248" s="70" t="str">
        <f>IF(確建第三面!$O$17="","",TEXT(確建第三面!$O$17,"#0.00"))</f>
        <v/>
      </c>
      <c r="F248" s="71" t="s">
        <v>1503</v>
      </c>
    </row>
    <row r="249" spans="3:6" ht="15" customHeight="1" x14ac:dyDescent="0.15">
      <c r="D249" s="70" t="s">
        <v>1268</v>
      </c>
      <c r="E249" s="70" t="str">
        <f>IF(確建第三面!$U$17="","",TEXT(確建第三面!$U$17,"#0.00"))</f>
        <v/>
      </c>
      <c r="F249" s="71" t="s">
        <v>1503</v>
      </c>
    </row>
    <row r="250" spans="3:6" ht="15" customHeight="1" x14ac:dyDescent="0.15">
      <c r="D250" s="70" t="s">
        <v>1269</v>
      </c>
      <c r="E250" s="70" t="str">
        <f>IF(確建第三面!$AA$17="","",TEXT(確建第三面!$AA$17,"#0.00"))</f>
        <v/>
      </c>
      <c r="F250" s="71" t="s">
        <v>1503</v>
      </c>
    </row>
    <row r="251" spans="3:6" ht="15" customHeight="1" x14ac:dyDescent="0.15">
      <c r="D251" s="70" t="s">
        <v>1270</v>
      </c>
      <c r="E251" s="70" t="str">
        <f>IF(確建第三面!$AG$17="","",TEXT(確建第三面!$AG$17,"#0.00"))</f>
        <v/>
      </c>
      <c r="F251" s="71" t="s">
        <v>1503</v>
      </c>
    </row>
    <row r="252" spans="3:6" ht="15" customHeight="1" x14ac:dyDescent="0.15">
      <c r="D252" s="70" t="s">
        <v>1284</v>
      </c>
      <c r="E252" s="70" t="str">
        <f>IF(確建第三面!$O$18="","",TEXT(確建第三面!$O$18,"#0.00"))</f>
        <v/>
      </c>
      <c r="F252" s="71" t="s">
        <v>1503</v>
      </c>
    </row>
    <row r="253" spans="3:6" ht="15" customHeight="1" x14ac:dyDescent="0.15">
      <c r="D253" s="70" t="s">
        <v>1285</v>
      </c>
      <c r="E253" s="70" t="str">
        <f>IF(確建第三面!$U$18="","",TEXT(確建第三面!$U$18,"#0.00"))</f>
        <v/>
      </c>
      <c r="F253" s="71" t="s">
        <v>1503</v>
      </c>
    </row>
    <row r="254" spans="3:6" ht="15" customHeight="1" x14ac:dyDescent="0.15">
      <c r="D254" s="70" t="s">
        <v>1286</v>
      </c>
      <c r="E254" s="70" t="str">
        <f>IF(確建第三面!$AA$18="","",TEXT(確建第三面!$AA$18,"#0.00"))</f>
        <v/>
      </c>
      <c r="F254" s="71" t="s">
        <v>1503</v>
      </c>
    </row>
    <row r="255" spans="3:6" ht="15" customHeight="1" x14ac:dyDescent="0.15">
      <c r="D255" s="70" t="s">
        <v>1287</v>
      </c>
      <c r="E255" s="70" t="str">
        <f>IF(確建第三面!$AG$18="","",TEXT(確建第三面!$AG$18,"#0.00"))</f>
        <v/>
      </c>
      <c r="F255" s="71" t="s">
        <v>1503</v>
      </c>
    </row>
    <row r="256" spans="3:6" ht="15" customHeight="1" x14ac:dyDescent="0.15">
      <c r="C256" s="69" t="s">
        <v>1272</v>
      </c>
      <c r="D256" s="70" t="s">
        <v>1273</v>
      </c>
      <c r="E256" s="70" t="str">
        <f>IF(確建第三面!$O$19="","",確建第三面!$O$19)</f>
        <v/>
      </c>
      <c r="F256" s="71" t="s">
        <v>1503</v>
      </c>
    </row>
    <row r="257" spans="3:6" ht="15" customHeight="1" x14ac:dyDescent="0.15">
      <c r="D257" s="70" t="s">
        <v>1274</v>
      </c>
      <c r="E257" s="70" t="str">
        <f>IF(確建第三面!$U$19="","",確建第三面!$U$19)</f>
        <v/>
      </c>
      <c r="F257" s="71" t="s">
        <v>1503</v>
      </c>
    </row>
    <row r="258" spans="3:6" ht="15" customHeight="1" x14ac:dyDescent="0.15">
      <c r="D258" s="70" t="s">
        <v>1275</v>
      </c>
      <c r="E258" s="70" t="str">
        <f>IF(確建第三面!$AA$19="","",確建第三面!$AA$19)</f>
        <v/>
      </c>
      <c r="F258" s="71" t="s">
        <v>1503</v>
      </c>
    </row>
    <row r="259" spans="3:6" ht="15" customHeight="1" x14ac:dyDescent="0.15">
      <c r="D259" s="70" t="s">
        <v>1276</v>
      </c>
      <c r="E259" s="70" t="str">
        <f>IF(確建第三面!$AG$19="","",確建第三面!$AG$19)</f>
        <v/>
      </c>
      <c r="F259" s="71" t="s">
        <v>1503</v>
      </c>
    </row>
    <row r="260" spans="3:6" ht="15" customHeight="1" x14ac:dyDescent="0.15">
      <c r="C260" s="69" t="s">
        <v>1293</v>
      </c>
      <c r="D260" s="70" t="s">
        <v>1289</v>
      </c>
      <c r="E260" s="70" t="str">
        <f>IF(確建第三面!$O$21="","",TEXT(確建第三面!$O$21,"#0.00"))</f>
        <v/>
      </c>
      <c r="F260" s="71" t="s">
        <v>1503</v>
      </c>
    </row>
    <row r="261" spans="3:6" ht="15" customHeight="1" x14ac:dyDescent="0.15">
      <c r="D261" s="70" t="s">
        <v>1290</v>
      </c>
      <c r="E261" s="70" t="str">
        <f>IF(確建第三面!$U$21="","",TEXT(確建第三面!$U$21,"#0.00"))</f>
        <v/>
      </c>
      <c r="F261" s="71" t="s">
        <v>1503</v>
      </c>
    </row>
    <row r="262" spans="3:6" ht="15" customHeight="1" x14ac:dyDescent="0.15">
      <c r="D262" s="70" t="s">
        <v>1291</v>
      </c>
      <c r="E262" s="70" t="str">
        <f>IF(確建第三面!$AA$21="","",TEXT(確建第三面!$AA$21,"#0.00"))</f>
        <v/>
      </c>
      <c r="F262" s="71" t="s">
        <v>1503</v>
      </c>
    </row>
    <row r="263" spans="3:6" ht="15" customHeight="1" x14ac:dyDescent="0.15">
      <c r="D263" s="70" t="s">
        <v>1292</v>
      </c>
      <c r="E263" s="70" t="str">
        <f>IF(確建第三面!$AG$21="","",TEXT(確建第三面!$AG$21,"#0.00"))</f>
        <v/>
      </c>
      <c r="F263" s="71" t="s">
        <v>1503</v>
      </c>
    </row>
    <row r="264" spans="3:6" ht="15" customHeight="1" x14ac:dyDescent="0.15">
      <c r="C264" s="70" t="s">
        <v>1278</v>
      </c>
      <c r="D264" s="70" t="s">
        <v>1279</v>
      </c>
      <c r="E264" s="70" t="str">
        <f>IF(確建第三面!$O$23="","",TEXT(確建第三面!$O$23,"#0.00"))</f>
        <v/>
      </c>
      <c r="F264" s="71" t="s">
        <v>1503</v>
      </c>
    </row>
    <row r="265" spans="3:6" ht="15" customHeight="1" x14ac:dyDescent="0.15">
      <c r="D265" s="70" t="s">
        <v>1280</v>
      </c>
      <c r="E265" s="70" t="str">
        <f>IF(確建第三面!$U$23="","",TEXT(確建第三面!$U$23,"#0.00"))</f>
        <v/>
      </c>
      <c r="F265" s="71" t="s">
        <v>1503</v>
      </c>
    </row>
    <row r="266" spans="3:6" ht="15" customHeight="1" x14ac:dyDescent="0.15">
      <c r="D266" s="70" t="s">
        <v>1281</v>
      </c>
      <c r="E266" s="70" t="str">
        <f>IF(確建第三面!$AA$23="","",TEXT(確建第三面!$AA$23,"#0.00"))</f>
        <v/>
      </c>
      <c r="F266" s="71" t="s">
        <v>1503</v>
      </c>
    </row>
    <row r="267" spans="3:6" ht="15" customHeight="1" x14ac:dyDescent="0.15">
      <c r="D267" s="70" t="s">
        <v>1282</v>
      </c>
      <c r="E267" s="70" t="str">
        <f>IF(確建第三面!$AG$23="","",TEXT(確建第三面!$AG$23,"#0.00"))</f>
        <v/>
      </c>
      <c r="F267" s="71" t="s">
        <v>1503</v>
      </c>
    </row>
    <row r="268" spans="3:6" ht="15" customHeight="1" x14ac:dyDescent="0.15">
      <c r="C268" s="69" t="s">
        <v>1283</v>
      </c>
      <c r="D268" s="69" t="s">
        <v>1283</v>
      </c>
      <c r="E268" s="70" t="str">
        <f>IF(確建第三面!$O$24=0,"",TEXT(確建第三面!$O$24,"#0.00"))</f>
        <v/>
      </c>
      <c r="F268" s="71" t="s">
        <v>1503</v>
      </c>
    </row>
    <row r="269" spans="3:6" ht="15" customHeight="1" x14ac:dyDescent="0.15">
      <c r="D269" s="69" t="s">
        <v>1288</v>
      </c>
      <c r="E269" s="70" t="str">
        <f>IF(確建第三面!$O$25=0,"",TEXT(確建第三面!$O$25,"#0.00"))</f>
        <v/>
      </c>
      <c r="F269" s="71" t="s">
        <v>1503</v>
      </c>
    </row>
    <row r="270" spans="3:6" ht="15" customHeight="1" x14ac:dyDescent="0.15">
      <c r="C270" s="69" t="s">
        <v>1294</v>
      </c>
      <c r="D270" s="69" t="s">
        <v>1294</v>
      </c>
      <c r="E270" s="70" t="str">
        <f>IF(確建第三面!$W$26="","",TEXT(確建第三面!$W$26,"#0.00"))</f>
        <v/>
      </c>
      <c r="F270" s="71" t="s">
        <v>1503</v>
      </c>
    </row>
    <row r="271" spans="3:6" ht="15" customHeight="1" x14ac:dyDescent="0.15">
      <c r="C271" s="69" t="s">
        <v>1315</v>
      </c>
      <c r="D271" s="69" t="s">
        <v>1315</v>
      </c>
      <c r="E271" s="70" t="str">
        <f>IF(確建第三面!$W$27="","",TEXT(確建第三面!$W$27,"#0.00"))</f>
        <v/>
      </c>
      <c r="F271" s="71" t="s">
        <v>1503</v>
      </c>
    </row>
    <row r="272" spans="3:6" ht="15" customHeight="1" x14ac:dyDescent="0.15">
      <c r="C272" s="69" t="s">
        <v>1295</v>
      </c>
      <c r="D272" s="69" t="s">
        <v>1295</v>
      </c>
      <c r="E272" s="70" t="str">
        <f>IF(確建第三面!$L$28="","",確建第三面!$L$28)</f>
        <v/>
      </c>
      <c r="F272" s="71" t="s">
        <v>1503</v>
      </c>
    </row>
    <row r="273" spans="3:6" ht="15" customHeight="1" x14ac:dyDescent="0.15">
      <c r="C273" s="69" t="s">
        <v>1296</v>
      </c>
      <c r="D273" s="69" t="s">
        <v>1298</v>
      </c>
      <c r="E273" s="70" t="str">
        <f>IF(確建第三面!$I$29="","",確建第三面!$I$29)</f>
        <v/>
      </c>
      <c r="F273" s="71" t="s">
        <v>1503</v>
      </c>
    </row>
    <row r="274" spans="3:6" ht="15" customHeight="1" x14ac:dyDescent="0.15">
      <c r="D274" s="69" t="s">
        <v>1297</v>
      </c>
      <c r="E274" s="70" t="str">
        <f>IF(確建第三面!$L$29="","",確建第三面!$L$29)</f>
        <v/>
      </c>
      <c r="F274" s="71" t="s">
        <v>1503</v>
      </c>
    </row>
    <row r="275" spans="3:6" ht="15" customHeight="1" x14ac:dyDescent="0.15">
      <c r="D275" s="69" t="s">
        <v>1299</v>
      </c>
      <c r="E275" s="70" t="str">
        <f>IF(確建第三面!$X$29="","",確建第三面!$X$29)</f>
        <v/>
      </c>
      <c r="F275" s="71" t="s">
        <v>1503</v>
      </c>
    </row>
    <row r="276" spans="3:6" ht="15" customHeight="1" x14ac:dyDescent="0.15">
      <c r="D276" s="69" t="s">
        <v>1300</v>
      </c>
      <c r="E276" s="70" t="str">
        <f>IF(確建第三面!$AA$29="","",確建第三面!$AA$29)</f>
        <v/>
      </c>
      <c r="F276" s="71" t="s">
        <v>1503</v>
      </c>
    </row>
    <row r="277" spans="3:6" ht="15" customHeight="1" x14ac:dyDescent="0.15">
      <c r="D277" s="69" t="s">
        <v>1301</v>
      </c>
      <c r="E277" s="70" t="str">
        <f>IF(確建第三面!$I$30="","",確建第三面!$I$30)</f>
        <v/>
      </c>
      <c r="F277" s="71" t="s">
        <v>1503</v>
      </c>
    </row>
    <row r="278" spans="3:6" ht="15" customHeight="1" x14ac:dyDescent="0.15">
      <c r="D278" s="69" t="s">
        <v>1302</v>
      </c>
      <c r="E278" s="70" t="str">
        <f>IF(確建第三面!$L$30="","",確建第三面!$L$30)</f>
        <v/>
      </c>
      <c r="F278" s="71" t="s">
        <v>1503</v>
      </c>
    </row>
    <row r="279" spans="3:6" ht="15" customHeight="1" x14ac:dyDescent="0.15">
      <c r="D279" s="69" t="s">
        <v>1303</v>
      </c>
      <c r="E279" s="70" t="str">
        <f>IF(確建第三面!$X$30="","",確建第三面!$X$30)</f>
        <v/>
      </c>
      <c r="F279" s="71" t="s">
        <v>1503</v>
      </c>
    </row>
    <row r="280" spans="3:6" ht="15" customHeight="1" x14ac:dyDescent="0.15">
      <c r="D280" s="69" t="s">
        <v>1304</v>
      </c>
      <c r="E280" s="70" t="str">
        <f>IF(確建第三面!$AA$30="","",確建第三面!$AA$30)</f>
        <v/>
      </c>
      <c r="F280" s="71" t="s">
        <v>1503</v>
      </c>
    </row>
    <row r="281" spans="3:6" ht="15" customHeight="1" x14ac:dyDescent="0.15">
      <c r="C281" s="69" t="s">
        <v>1306</v>
      </c>
      <c r="D281" s="70" t="s">
        <v>896</v>
      </c>
      <c r="E281" s="70" t="str">
        <f>IF(確建第三面!$H$31="","",確建第三面!$H$31)</f>
        <v>□</v>
      </c>
      <c r="F281" s="71" t="s">
        <v>1503</v>
      </c>
    </row>
    <row r="282" spans="3:6" ht="15" customHeight="1" x14ac:dyDescent="0.15">
      <c r="D282" s="70" t="s">
        <v>897</v>
      </c>
      <c r="E282" s="70" t="str">
        <f>IF(確建第三面!$K$31="","",確建第三面!$K$31)</f>
        <v>□</v>
      </c>
      <c r="F282" s="71" t="s">
        <v>1503</v>
      </c>
    </row>
    <row r="283" spans="3:6" ht="15" customHeight="1" x14ac:dyDescent="0.15">
      <c r="D283" s="70" t="s">
        <v>898</v>
      </c>
      <c r="E283" s="70" t="str">
        <f>IF(確建第三面!$N$31="","",確建第三面!$N$31)</f>
        <v>□</v>
      </c>
      <c r="F283" s="71" t="s">
        <v>1503</v>
      </c>
    </row>
    <row r="284" spans="3:6" ht="15" customHeight="1" x14ac:dyDescent="0.15">
      <c r="D284" s="70" t="s">
        <v>899</v>
      </c>
      <c r="E284" s="70" t="str">
        <f>IF(確建第三面!$Q$31="","",確建第三面!$Q$31)</f>
        <v>□</v>
      </c>
      <c r="F284" s="71" t="s">
        <v>1503</v>
      </c>
    </row>
    <row r="285" spans="3:6" ht="15" customHeight="1" x14ac:dyDescent="0.15">
      <c r="D285" s="70" t="s">
        <v>1307</v>
      </c>
      <c r="E285" s="70" t="str">
        <f>IF(確建第三面!$T$31="","",確建第三面!$T$31)</f>
        <v>□</v>
      </c>
      <c r="F285" s="71" t="s">
        <v>1503</v>
      </c>
    </row>
    <row r="286" spans="3:6" ht="15" customHeight="1" x14ac:dyDescent="0.15">
      <c r="D286" s="70" t="s">
        <v>1308</v>
      </c>
      <c r="E286" s="70" t="str">
        <f>IF(確建第三面!$X$31="","",確建第三面!$X$31)</f>
        <v>□</v>
      </c>
      <c r="F286" s="71" t="s">
        <v>1503</v>
      </c>
    </row>
    <row r="287" spans="3:6" ht="15" customHeight="1" x14ac:dyDescent="0.15">
      <c r="D287" s="70" t="s">
        <v>1309</v>
      </c>
      <c r="E287" s="70" t="str">
        <f>IF(確建第三面!$AD$31="","",確建第三面!$AD$31)</f>
        <v>□</v>
      </c>
      <c r="F287" s="71" t="s">
        <v>1503</v>
      </c>
    </row>
    <row r="288" spans="3:6" ht="15" customHeight="1" x14ac:dyDescent="0.15">
      <c r="C288" s="69" t="s">
        <v>1310</v>
      </c>
      <c r="D288" s="70" t="s">
        <v>2326</v>
      </c>
      <c r="E288" s="70" t="str">
        <f>IF(確建第三面!$O$33="","",TEXT(確建第三面!$O$33,"#0.00"))</f>
        <v/>
      </c>
      <c r="F288" s="71" t="s">
        <v>1503</v>
      </c>
    </row>
    <row r="289" spans="3:6" ht="15" customHeight="1" x14ac:dyDescent="0.15">
      <c r="D289" s="70" t="s">
        <v>2327</v>
      </c>
      <c r="E289" s="70" t="str">
        <f>IF(確建第三面!$W$33="","",TEXT(確建第三面!$W$33,"#0.00"))</f>
        <v/>
      </c>
      <c r="F289" s="71" t="s">
        <v>1503</v>
      </c>
    </row>
    <row r="290" spans="3:6" ht="15" customHeight="1" x14ac:dyDescent="0.15">
      <c r="D290" s="70" t="s">
        <v>2328</v>
      </c>
      <c r="E290" s="70" t="str">
        <f>IF(確建第三面!$AE$33=0,"",TEXT(確建第三面!$AE$33,"#0.00"))</f>
        <v/>
      </c>
      <c r="F290" s="71" t="s">
        <v>1503</v>
      </c>
    </row>
    <row r="291" spans="3:6" ht="15" customHeight="1" x14ac:dyDescent="0.15">
      <c r="D291" s="70" t="s">
        <v>2352</v>
      </c>
      <c r="E291" s="70" t="str">
        <f>IF(確建第三面!$O$34="","",TEXT(確建第三面!$O$34,"#0.00"))</f>
        <v/>
      </c>
      <c r="F291" s="71" t="s">
        <v>1503</v>
      </c>
    </row>
    <row r="292" spans="3:6" ht="15" customHeight="1" x14ac:dyDescent="0.15">
      <c r="D292" s="70" t="s">
        <v>2353</v>
      </c>
      <c r="E292" s="70" t="str">
        <f>IF(確建第三面!$W$34="","",TEXT(確建第三面!$W$34,"#0.00"))</f>
        <v/>
      </c>
      <c r="F292" s="71" t="s">
        <v>1503</v>
      </c>
    </row>
    <row r="293" spans="3:6" ht="15" customHeight="1" x14ac:dyDescent="0.15">
      <c r="D293" s="70" t="s">
        <v>2329</v>
      </c>
      <c r="E293" s="70" t="str">
        <f>IF(確建第三面!$AE$34=0,"",TEXT(確建第三面!$AE$34,"#0.00"))</f>
        <v/>
      </c>
      <c r="F293" s="71" t="s">
        <v>1503</v>
      </c>
    </row>
    <row r="294" spans="3:6" ht="15" customHeight="1" x14ac:dyDescent="0.15">
      <c r="C294" s="70" t="s">
        <v>1278</v>
      </c>
      <c r="D294" s="70" t="s">
        <v>1278</v>
      </c>
      <c r="E294" s="70" t="e">
        <f>IF(確建第三面!$O$35=0,"",TEXT(確建第三面!$O$35,"#0.00"))</f>
        <v>#VALUE!</v>
      </c>
      <c r="F294" s="71" t="s">
        <v>1503</v>
      </c>
    </row>
    <row r="295" spans="3:6" ht="15" customHeight="1" x14ac:dyDescent="0.15">
      <c r="C295" s="69" t="s">
        <v>1317</v>
      </c>
      <c r="D295" s="70" t="s">
        <v>1334</v>
      </c>
      <c r="E295" s="70" t="str">
        <f>IF(確建第三面!$O$37="","",TEXT(確建第三面!$O$37,"#0.00"))</f>
        <v/>
      </c>
      <c r="F295" s="71" t="s">
        <v>1503</v>
      </c>
    </row>
    <row r="296" spans="3:6" ht="15" customHeight="1" x14ac:dyDescent="0.15">
      <c r="D296" s="70" t="s">
        <v>1318</v>
      </c>
      <c r="E296" s="70" t="str">
        <f>IF(確建第三面!$W$37="","",TEXT(確建第三面!$W$37,"#0.00"))</f>
        <v/>
      </c>
      <c r="F296" s="71" t="s">
        <v>1503</v>
      </c>
    </row>
    <row r="297" spans="3:6" ht="15" customHeight="1" x14ac:dyDescent="0.15">
      <c r="D297" s="70" t="s">
        <v>1329</v>
      </c>
      <c r="E297" s="70" t="str">
        <f>IF(確建第三面!$AE$37=0,"",TEXT(確建第三面!$AE$37,"#0.00"))</f>
        <v/>
      </c>
      <c r="F297" s="71" t="s">
        <v>1503</v>
      </c>
    </row>
    <row r="298" spans="3:6" ht="15" customHeight="1" x14ac:dyDescent="0.15">
      <c r="D298" s="79" t="s">
        <v>1331</v>
      </c>
      <c r="E298" s="70" t="str">
        <f>IF(確建第三面!$O$38="","",TEXT(確建第三面!$O$38,"#0.0000"))</f>
        <v/>
      </c>
      <c r="F298" s="71" t="s">
        <v>1503</v>
      </c>
    </row>
    <row r="299" spans="3:6" ht="15" customHeight="1" x14ac:dyDescent="0.15">
      <c r="D299" s="79" t="s">
        <v>1319</v>
      </c>
      <c r="E299" s="70" t="str">
        <f>IF(確建第三面!$W$38="","",TEXT(確建第三面!$W$38,"#0.0000"))</f>
        <v/>
      </c>
      <c r="F299" s="71" t="s">
        <v>1503</v>
      </c>
    </row>
    <row r="300" spans="3:6" ht="15" customHeight="1" x14ac:dyDescent="0.15">
      <c r="D300" s="79" t="s">
        <v>1330</v>
      </c>
      <c r="E300" s="70" t="str">
        <f>IF(確建第三面!$AE$38=0,"",TEXT(確建第三面!$AE$38,"#0.0000"))</f>
        <v/>
      </c>
      <c r="F300" s="71" t="s">
        <v>1503</v>
      </c>
    </row>
    <row r="301" spans="3:6" ht="15" customHeight="1" x14ac:dyDescent="0.15">
      <c r="D301" s="70" t="s">
        <v>1335</v>
      </c>
      <c r="E301" s="70" t="str">
        <f>IF(確建第三面!$O$39="","",TEXT(確建第三面!$O$39,"#0.00"))</f>
        <v/>
      </c>
      <c r="F301" s="71" t="s">
        <v>1503</v>
      </c>
    </row>
    <row r="302" spans="3:6" ht="15" customHeight="1" x14ac:dyDescent="0.15">
      <c r="D302" s="70" t="s">
        <v>1336</v>
      </c>
      <c r="E302" s="70" t="str">
        <f>IF(確建第三面!$W$39="","",TEXT(確建第三面!$W$39,"#0.00"))</f>
        <v/>
      </c>
      <c r="F302" s="71" t="s">
        <v>1503</v>
      </c>
    </row>
    <row r="303" spans="3:6" ht="15" customHeight="1" x14ac:dyDescent="0.15">
      <c r="D303" s="70" t="s">
        <v>1337</v>
      </c>
      <c r="E303" s="70" t="str">
        <f>IF(確建第三面!$AE$39=0,"",TEXT(確建第三面!$AE$39,"#0.00"))</f>
        <v/>
      </c>
      <c r="F303" s="71" t="s">
        <v>1503</v>
      </c>
    </row>
    <row r="304" spans="3:6" ht="15" customHeight="1" x14ac:dyDescent="0.15">
      <c r="D304" s="70" t="s">
        <v>1320</v>
      </c>
      <c r="E304" s="70" t="str">
        <f>IF(確建第三面!$O$41="","",TEXT(確建第三面!$O$41,"#0.00"))</f>
        <v/>
      </c>
      <c r="F304" s="71" t="s">
        <v>1503</v>
      </c>
    </row>
    <row r="305" spans="4:6" ht="15" customHeight="1" x14ac:dyDescent="0.15">
      <c r="D305" s="70" t="s">
        <v>1321</v>
      </c>
      <c r="E305" s="70" t="str">
        <f>IF(確建第三面!$W$41="","",TEXT(確建第三面!$W$41,"#0.00"))</f>
        <v/>
      </c>
      <c r="F305" s="71" t="s">
        <v>1503</v>
      </c>
    </row>
    <row r="306" spans="4:6" ht="15" customHeight="1" x14ac:dyDescent="0.15">
      <c r="D306" s="70" t="s">
        <v>1322</v>
      </c>
      <c r="E306" s="70" t="str">
        <f>IF(確建第三面!$AE$41=0,"",TEXT(確建第三面!$AE$41,"#0.00"))</f>
        <v/>
      </c>
      <c r="F306" s="71" t="s">
        <v>1503</v>
      </c>
    </row>
    <row r="307" spans="4:6" ht="15" customHeight="1" x14ac:dyDescent="0.15">
      <c r="D307" s="70" t="s">
        <v>2331</v>
      </c>
      <c r="E307" s="70" t="str">
        <f>IF(確建第三面!$O$42="","",TEXT(確建第三面!$O$42,"#0.00"))</f>
        <v/>
      </c>
      <c r="F307" s="71" t="s">
        <v>1503</v>
      </c>
    </row>
    <row r="308" spans="4:6" ht="15" customHeight="1" x14ac:dyDescent="0.15">
      <c r="D308" s="70" t="s">
        <v>2332</v>
      </c>
      <c r="E308" s="70" t="str">
        <f>IF(確建第三面!$W$42="","",TEXT(確建第三面!$W$42,"#0.00"))</f>
        <v/>
      </c>
      <c r="F308" s="71" t="s">
        <v>1503</v>
      </c>
    </row>
    <row r="309" spans="4:6" ht="15" customHeight="1" x14ac:dyDescent="0.15">
      <c r="D309" s="70" t="s">
        <v>2333</v>
      </c>
      <c r="E309" s="70" t="str">
        <f>IF(確建第三面!$AE$42=0,"",TEXT(確建第三面!$AE$42,"#0.00"))</f>
        <v/>
      </c>
      <c r="F309" s="71" t="s">
        <v>1503</v>
      </c>
    </row>
    <row r="310" spans="4:6" ht="15" customHeight="1" x14ac:dyDescent="0.15">
      <c r="D310" s="70" t="s">
        <v>2330</v>
      </c>
      <c r="E310" s="70" t="str">
        <f>IF(確建第三面!$O$43="","",TEXT(確建第三面!$O$43,"#0.00"))</f>
        <v/>
      </c>
      <c r="F310" s="71" t="s">
        <v>1503</v>
      </c>
    </row>
    <row r="311" spans="4:6" ht="15" customHeight="1" x14ac:dyDescent="0.15">
      <c r="D311" s="70" t="s">
        <v>1324</v>
      </c>
      <c r="E311" s="70" t="str">
        <f>IF(確建第三面!$W$43="","",TEXT(確建第三面!$W$43,"#0.00"))</f>
        <v/>
      </c>
      <c r="F311" s="71" t="s">
        <v>1503</v>
      </c>
    </row>
    <row r="312" spans="4:6" ht="15" customHeight="1" x14ac:dyDescent="0.15">
      <c r="D312" s="70" t="s">
        <v>1325</v>
      </c>
      <c r="E312" s="70" t="str">
        <f>IF(確建第三面!$AE$43=0,"",TEXT(確建第三面!$AE$43,"#0.00"))</f>
        <v/>
      </c>
      <c r="F312" s="71" t="s">
        <v>1503</v>
      </c>
    </row>
    <row r="313" spans="4:6" ht="15" customHeight="1" x14ac:dyDescent="0.15">
      <c r="D313" s="70" t="s">
        <v>1338</v>
      </c>
      <c r="E313" s="70" t="str">
        <f>IF(確建第三面!$O$44="","",TEXT(確建第三面!$O$44,"#0.00"))</f>
        <v/>
      </c>
      <c r="F313" s="71" t="s">
        <v>1503</v>
      </c>
    </row>
    <row r="314" spans="4:6" ht="15" customHeight="1" x14ac:dyDescent="0.15">
      <c r="D314" s="70" t="s">
        <v>1339</v>
      </c>
      <c r="E314" s="70" t="str">
        <f>IF(確建第三面!$W$44="","",TEXT(確建第三面!$W$44,"#0.00"))</f>
        <v/>
      </c>
      <c r="F314" s="71" t="s">
        <v>1503</v>
      </c>
    </row>
    <row r="315" spans="4:6" ht="15" customHeight="1" x14ac:dyDescent="0.15">
      <c r="D315" s="70" t="s">
        <v>1340</v>
      </c>
      <c r="E315" s="70" t="str">
        <f>IF(確建第三面!$AE$44=0,"",TEXT(確建第三面!$AE$44,"#0.00"))</f>
        <v/>
      </c>
      <c r="F315" s="71" t="s">
        <v>1503</v>
      </c>
    </row>
    <row r="316" spans="4:6" ht="15" customHeight="1" x14ac:dyDescent="0.15">
      <c r="D316" s="70" t="s">
        <v>1341</v>
      </c>
      <c r="E316" s="70" t="str">
        <f>IF(確建第三面!$O$45="","",TEXT(確建第三面!$O$45,"#0.00"))</f>
        <v/>
      </c>
      <c r="F316" s="71" t="s">
        <v>1503</v>
      </c>
    </row>
    <row r="317" spans="4:6" ht="15" customHeight="1" x14ac:dyDescent="0.15">
      <c r="D317" s="70" t="s">
        <v>1342</v>
      </c>
      <c r="E317" s="70" t="str">
        <f>IF(確建第三面!$W$45="","",TEXT(確建第三面!$W$45,"#0.00"))</f>
        <v/>
      </c>
      <c r="F317" s="71" t="s">
        <v>1503</v>
      </c>
    </row>
    <row r="318" spans="4:6" ht="15" customHeight="1" x14ac:dyDescent="0.15">
      <c r="D318" s="70" t="s">
        <v>1343</v>
      </c>
      <c r="E318" s="70" t="str">
        <f>IF(確建第三面!$AE$45=0,"",TEXT(確建第三面!$AE$45,"#0.00"))</f>
        <v/>
      </c>
      <c r="F318" s="71" t="s">
        <v>1503</v>
      </c>
    </row>
    <row r="319" spans="4:6" ht="15" customHeight="1" x14ac:dyDescent="0.15">
      <c r="D319" s="70" t="s">
        <v>1344</v>
      </c>
      <c r="E319" s="70" t="str">
        <f>IF(確建第三面!$O$46="","",TEXT(確建第三面!$O$46,"#0.00"))</f>
        <v/>
      </c>
      <c r="F319" s="71" t="s">
        <v>1503</v>
      </c>
    </row>
    <row r="320" spans="4:6" ht="15" customHeight="1" x14ac:dyDescent="0.15">
      <c r="D320" s="70" t="s">
        <v>1345</v>
      </c>
      <c r="E320" s="70" t="str">
        <f>IF(確建第三面!$W$46="","",TEXT(確建第三面!$W$46,"#0.00"))</f>
        <v/>
      </c>
      <c r="F320" s="71" t="s">
        <v>1503</v>
      </c>
    </row>
    <row r="321" spans="4:6" ht="15" customHeight="1" x14ac:dyDescent="0.15">
      <c r="D321" s="70" t="s">
        <v>1346</v>
      </c>
      <c r="E321" s="70" t="str">
        <f>IF(確建第三面!$AE$46=0,"",TEXT(確建第三面!$AE$46,"#0.00"))</f>
        <v/>
      </c>
      <c r="F321" s="71" t="s">
        <v>1503</v>
      </c>
    </row>
    <row r="322" spans="4:6" ht="15" customHeight="1" x14ac:dyDescent="0.15">
      <c r="D322" s="143" t="s">
        <v>1347</v>
      </c>
      <c r="E322" s="142" t="str">
        <f>IF(確建第三面!$O$47="","",TEXT(確建第三面!$O$47,"#0.00"))</f>
        <v/>
      </c>
      <c r="F322" s="71" t="s">
        <v>1503</v>
      </c>
    </row>
    <row r="323" spans="4:6" ht="15" customHeight="1" x14ac:dyDescent="0.15">
      <c r="D323" s="143" t="s">
        <v>1348</v>
      </c>
      <c r="E323" s="70" t="str">
        <f>IF(確建第三面!$W$47="","",TEXT(確建第三面!$W$47,"#0.00"))</f>
        <v/>
      </c>
      <c r="F323" s="71" t="s">
        <v>1503</v>
      </c>
    </row>
    <row r="324" spans="4:6" ht="15.75" customHeight="1" x14ac:dyDescent="0.15">
      <c r="D324" s="143" t="s">
        <v>1349</v>
      </c>
      <c r="E324" s="70" t="str">
        <f>IF(確建第三面!$AE$47=0,"",TEXT(確建第三面!$AE$47,"#0.00"))</f>
        <v/>
      </c>
      <c r="F324" s="71" t="s">
        <v>1503</v>
      </c>
    </row>
    <row r="325" spans="4:6" ht="15.75" customHeight="1" x14ac:dyDescent="0.15">
      <c r="D325" s="142" t="s">
        <v>1714</v>
      </c>
      <c r="E325" s="142" t="str">
        <f>IF(確建第三面!$O$48="","",TEXT(確建第三面!$O$48,"#0.00"))</f>
        <v/>
      </c>
      <c r="F325" s="71" t="s">
        <v>1503</v>
      </c>
    </row>
    <row r="326" spans="4:6" ht="15.75" customHeight="1" x14ac:dyDescent="0.15">
      <c r="D326" s="142" t="s">
        <v>1715</v>
      </c>
      <c r="E326" s="70" t="str">
        <f>IF(確建第三面!$W$48="","",TEXT(確建第三面!$W$48,"#0.00"))</f>
        <v/>
      </c>
      <c r="F326" s="71" t="s">
        <v>1503</v>
      </c>
    </row>
    <row r="327" spans="4:6" ht="15.75" customHeight="1" x14ac:dyDescent="0.15">
      <c r="D327" s="142" t="s">
        <v>1716</v>
      </c>
      <c r="E327" s="70" t="str">
        <f>IF(確建第三面!$AE$48=0,"",TEXT(確建第三面!$AE$48,"#0.00"))</f>
        <v/>
      </c>
      <c r="F327" s="71" t="s">
        <v>1503</v>
      </c>
    </row>
    <row r="328" spans="4:6" ht="15.75" customHeight="1" x14ac:dyDescent="0.15">
      <c r="D328" s="70" t="s">
        <v>2334</v>
      </c>
      <c r="E328" s="70" t="str">
        <f>IF(確建第三面!$O$49="","",TEXT(確建第三面!$O$49,"#0.00"))</f>
        <v/>
      </c>
      <c r="F328" s="71" t="s">
        <v>1503</v>
      </c>
    </row>
    <row r="329" spans="4:6" ht="15.75" customHeight="1" x14ac:dyDescent="0.15">
      <c r="D329" s="70" t="s">
        <v>2335</v>
      </c>
      <c r="E329" s="70" t="str">
        <f>IF(確建第三面!$W$49="","",TEXT(確建第三面!$W$49,"#0.00"))</f>
        <v/>
      </c>
      <c r="F329" s="71" t="s">
        <v>1503</v>
      </c>
    </row>
    <row r="330" spans="4:6" ht="15.75" customHeight="1" x14ac:dyDescent="0.15">
      <c r="D330" s="70" t="s">
        <v>2336</v>
      </c>
      <c r="E330" s="70" t="str">
        <f>IF(確建第三面!$AE$49=0,"",TEXT(確建第三面!$AE$49,"#0.00"))</f>
        <v/>
      </c>
      <c r="F330" s="71" t="s">
        <v>1503</v>
      </c>
    </row>
    <row r="331" spans="4:6" ht="15" customHeight="1" x14ac:dyDescent="0.15">
      <c r="D331" s="79" t="s">
        <v>1326</v>
      </c>
      <c r="E331" s="70" t="str">
        <f>IF(確建第三面!$O$50="","",TEXT(確建第三面!$O$50,"#0.0000"))</f>
        <v/>
      </c>
      <c r="F331" s="71" t="s">
        <v>1503</v>
      </c>
    </row>
    <row r="332" spans="4:6" ht="15" customHeight="1" x14ac:dyDescent="0.15">
      <c r="D332" s="79" t="s">
        <v>1327</v>
      </c>
      <c r="E332" s="70" t="str">
        <f>IF(確建第三面!$W$50="","",TEXT(確建第三面!$W$50,"#0.0000"))</f>
        <v/>
      </c>
      <c r="F332" s="71" t="s">
        <v>1503</v>
      </c>
    </row>
    <row r="333" spans="4:6" ht="15" customHeight="1" x14ac:dyDescent="0.15">
      <c r="D333" s="79" t="s">
        <v>1328</v>
      </c>
      <c r="E333" s="70" t="str">
        <f>IF(確建第三面!$AE$50=0,"",TEXT(確建第三面!$AE$50,"#0.0000"))</f>
        <v/>
      </c>
      <c r="F333" s="71" t="s">
        <v>1503</v>
      </c>
    </row>
    <row r="334" spans="4:6" ht="15" customHeight="1" x14ac:dyDescent="0.15">
      <c r="D334" s="79" t="s">
        <v>1350</v>
      </c>
      <c r="E334" s="70" t="str">
        <f>IF(確建第三面!$O$51="","",TEXT(確建第三面!$O$51,"#0.0000"))</f>
        <v/>
      </c>
      <c r="F334" s="71" t="s">
        <v>1503</v>
      </c>
    </row>
    <row r="335" spans="4:6" ht="15" customHeight="1" x14ac:dyDescent="0.15">
      <c r="D335" s="79" t="s">
        <v>1351</v>
      </c>
      <c r="E335" s="70" t="str">
        <f>IF(確建第三面!$W$51="","",TEXT(確建第三面!$W$51,"#0.0000"))</f>
        <v/>
      </c>
      <c r="F335" s="71" t="s">
        <v>1503</v>
      </c>
    </row>
    <row r="336" spans="4:6" ht="15" customHeight="1" x14ac:dyDescent="0.15">
      <c r="D336" s="79" t="s">
        <v>1352</v>
      </c>
      <c r="E336" s="70" t="str">
        <f>IF(確建第三面!$AE$51=0,"",TEXT(確建第三面!$AE$51,"#0.0000"))</f>
        <v/>
      </c>
      <c r="F336" s="71" t="s">
        <v>1503</v>
      </c>
    </row>
    <row r="337" spans="3:6" ht="15" customHeight="1" x14ac:dyDescent="0.15">
      <c r="D337" s="70" t="s">
        <v>1332</v>
      </c>
      <c r="E337" s="70" t="e">
        <f>IF(確建第三面!$O$52=0,"",TEXT(確建第三面!$O$52,"#0.00"))</f>
        <v>#VALUE!</v>
      </c>
      <c r="F337" s="71" t="s">
        <v>1503</v>
      </c>
    </row>
    <row r="338" spans="3:6" ht="15" customHeight="1" x14ac:dyDescent="0.15">
      <c r="D338" s="70" t="s">
        <v>1333</v>
      </c>
      <c r="E338" s="70" t="e">
        <f>IF(確建第三面!$O$53=0,"",TEXT(確建第三面!$O$53,"#0.00"))</f>
        <v>#VALUE!</v>
      </c>
      <c r="F338" s="71" t="s">
        <v>1503</v>
      </c>
    </row>
    <row r="339" spans="3:6" ht="15" customHeight="1" x14ac:dyDescent="0.15">
      <c r="C339" s="69" t="s">
        <v>1354</v>
      </c>
      <c r="D339" s="70" t="s">
        <v>1356</v>
      </c>
      <c r="E339" s="70" t="str">
        <f>IF(確建第三面!$P$55="","",確建第三面!$P$55)</f>
        <v/>
      </c>
      <c r="F339" s="71" t="s">
        <v>1503</v>
      </c>
    </row>
    <row r="340" spans="3:6" ht="15" customHeight="1" x14ac:dyDescent="0.15">
      <c r="D340" s="70" t="s">
        <v>1358</v>
      </c>
      <c r="E340" s="70" t="str">
        <f>IF(確建第三面!$P$56="","",確建第三面!$P$56)</f>
        <v/>
      </c>
      <c r="F340" s="71" t="s">
        <v>1503</v>
      </c>
    </row>
    <row r="341" spans="3:6" ht="15" customHeight="1" x14ac:dyDescent="0.15">
      <c r="C341" s="69" t="s">
        <v>1360</v>
      </c>
      <c r="D341" s="70" t="s">
        <v>1361</v>
      </c>
      <c r="E341" s="70" t="str">
        <f>IF(確建第三面!$O$58="","",TEXT(確建第三面!$O$58,"#0.000"))</f>
        <v/>
      </c>
      <c r="F341" s="71" t="s">
        <v>1503</v>
      </c>
    </row>
    <row r="342" spans="3:6" ht="15" customHeight="1" x14ac:dyDescent="0.15">
      <c r="D342" s="70" t="s">
        <v>1362</v>
      </c>
      <c r="E342" s="70" t="str">
        <f>IF(確建第三面!$W$58="","",TEXT(確建第三面!$W$58,"#0.000"))</f>
        <v/>
      </c>
      <c r="F342" s="71" t="s">
        <v>1503</v>
      </c>
    </row>
    <row r="343" spans="3:6" ht="15" customHeight="1" x14ac:dyDescent="0.15">
      <c r="D343" s="70" t="s">
        <v>1363</v>
      </c>
      <c r="E343" s="70" t="str">
        <f>IF(確建第三面!$O$59="","",確建第三面!$O$59)</f>
        <v/>
      </c>
      <c r="F343" s="71" t="s">
        <v>1503</v>
      </c>
    </row>
    <row r="344" spans="3:6" ht="15" customHeight="1" x14ac:dyDescent="0.15">
      <c r="D344" s="70" t="s">
        <v>1364</v>
      </c>
      <c r="E344" s="70" t="str">
        <f>IF(確建第三面!$W$59="","",確建第三面!$W$59)</f>
        <v/>
      </c>
      <c r="F344" s="71" t="s">
        <v>1503</v>
      </c>
    </row>
    <row r="345" spans="3:6" ht="15" customHeight="1" x14ac:dyDescent="0.15">
      <c r="D345" s="70" t="s">
        <v>1365</v>
      </c>
      <c r="E345" s="70" t="str">
        <f>IF(確建第三面!$O$60="","",確建第三面!$O$60)</f>
        <v/>
      </c>
      <c r="F345" s="71" t="s">
        <v>1503</v>
      </c>
    </row>
    <row r="346" spans="3:6" ht="15" customHeight="1" x14ac:dyDescent="0.15">
      <c r="D346" s="70" t="s">
        <v>1366</v>
      </c>
      <c r="E346" s="70" t="str">
        <f>IF(確建第三面!$W$60="","",確建第三面!$W$60)</f>
        <v/>
      </c>
      <c r="F346" s="71" t="s">
        <v>1503</v>
      </c>
    </row>
    <row r="347" spans="3:6" ht="15" customHeight="1" x14ac:dyDescent="0.15">
      <c r="D347" s="70" t="s">
        <v>1367</v>
      </c>
      <c r="E347" s="70" t="str">
        <f>IF(確建第三面!$L$61="","",確建第三面!$L$61)</f>
        <v/>
      </c>
      <c r="F347" s="71" t="s">
        <v>1503</v>
      </c>
    </row>
    <row r="348" spans="3:6" ht="15" customHeight="1" x14ac:dyDescent="0.15">
      <c r="D348" s="70" t="s">
        <v>1368</v>
      </c>
      <c r="E348" s="70" t="str">
        <f>IF(確建第三面!$W$61="","",確建第三面!$W$61)</f>
        <v/>
      </c>
      <c r="F348" s="71" t="s">
        <v>1503</v>
      </c>
    </row>
    <row r="349" spans="3:6" ht="15" customHeight="1" x14ac:dyDescent="0.15">
      <c r="D349" s="70" t="s">
        <v>1370</v>
      </c>
      <c r="E349" s="70" t="str">
        <f>IF(確建第三面!$W$62="","",確建第三面!$W$62)</f>
        <v>□</v>
      </c>
      <c r="F349" s="71" t="s">
        <v>1503</v>
      </c>
    </row>
    <row r="350" spans="3:6" ht="15" customHeight="1" x14ac:dyDescent="0.15">
      <c r="D350" s="70" t="s">
        <v>1371</v>
      </c>
      <c r="E350" s="70" t="str">
        <f>IF(確建第三面!$Z$62="","",確建第三面!$Z$62)</f>
        <v>□</v>
      </c>
      <c r="F350" s="71" t="s">
        <v>1503</v>
      </c>
    </row>
    <row r="351" spans="3:6" ht="15" customHeight="1" x14ac:dyDescent="0.15">
      <c r="D351" s="70" t="s">
        <v>1374</v>
      </c>
      <c r="E351" s="70" t="str">
        <f>IF(確建第三面!$P$63="","",確建第三面!$P$63)</f>
        <v>□</v>
      </c>
      <c r="F351" s="71" t="s">
        <v>1503</v>
      </c>
    </row>
    <row r="352" spans="3:6" ht="15" customHeight="1" x14ac:dyDescent="0.15">
      <c r="D352" s="70" t="s">
        <v>1376</v>
      </c>
      <c r="E352" s="70" t="str">
        <f>IF(確建第三面!$W$63="","",確建第三面!$W$63)</f>
        <v>□</v>
      </c>
      <c r="F352" s="71" t="s">
        <v>1503</v>
      </c>
    </row>
    <row r="353" spans="3:6" ht="15" customHeight="1" x14ac:dyDescent="0.15">
      <c r="D353" s="70" t="s">
        <v>1378</v>
      </c>
      <c r="E353" s="70" t="str">
        <f>IF(確建第三面!$AD$63="","",確建第三面!$AD$63)</f>
        <v>□</v>
      </c>
      <c r="F353" s="71" t="s">
        <v>1503</v>
      </c>
    </row>
    <row r="354" spans="3:6" ht="15" customHeight="1" x14ac:dyDescent="0.15">
      <c r="C354" s="69" t="s">
        <v>1380</v>
      </c>
      <c r="D354" s="70" t="s">
        <v>1381</v>
      </c>
      <c r="E354" s="70" t="str">
        <f>IF(確建第三面!$L$64="","",確建第三面!$L$64)</f>
        <v/>
      </c>
      <c r="F354" s="71" t="s">
        <v>1503</v>
      </c>
    </row>
    <row r="355" spans="3:6" ht="15" customHeight="1" x14ac:dyDescent="0.15">
      <c r="D355" s="70" t="s">
        <v>1382</v>
      </c>
      <c r="E355" s="70" t="str">
        <f>IF(確建第三面!$L$65="","",確建第三面!$L$65)</f>
        <v/>
      </c>
      <c r="F355" s="71" t="s">
        <v>1503</v>
      </c>
    </row>
    <row r="356" spans="3:6" ht="15" customHeight="1" x14ac:dyDescent="0.15">
      <c r="D356" s="70" t="s">
        <v>1383</v>
      </c>
      <c r="E356" s="70" t="str">
        <f>IF(確建第三面!$L$66="","",確建第三面!$L$66)</f>
        <v/>
      </c>
      <c r="F356" s="71" t="s">
        <v>1503</v>
      </c>
    </row>
    <row r="357" spans="3:6" ht="15" customHeight="1" x14ac:dyDescent="0.15">
      <c r="C357" s="69" t="s">
        <v>1387</v>
      </c>
      <c r="D357" s="70" t="s">
        <v>1388</v>
      </c>
      <c r="E357" s="70" t="str">
        <f>IF(確建第三面!$N$67="","",確建第三面!$N$67)</f>
        <v/>
      </c>
      <c r="F357" s="71" t="s">
        <v>1503</v>
      </c>
    </row>
    <row r="358" spans="3:6" ht="15" customHeight="1" x14ac:dyDescent="0.15">
      <c r="D358" s="70" t="s">
        <v>1389</v>
      </c>
      <c r="E358" s="70" t="str">
        <f>IF(確建第三面!$Q$67="","",確建第三面!$Q$67)</f>
        <v/>
      </c>
      <c r="F358" s="71" t="s">
        <v>1503</v>
      </c>
    </row>
    <row r="359" spans="3:6" ht="15" customHeight="1" x14ac:dyDescent="0.15">
      <c r="D359" s="70" t="s">
        <v>1390</v>
      </c>
      <c r="E359" s="70" t="str">
        <f>IF(確建第三面!$T$67="","",確建第三面!$T$67)</f>
        <v/>
      </c>
      <c r="F359" s="71" t="s">
        <v>1503</v>
      </c>
    </row>
    <row r="360" spans="3:6" ht="15" customHeight="1" x14ac:dyDescent="0.15">
      <c r="C360" s="69" t="s">
        <v>1386</v>
      </c>
      <c r="D360" s="70" t="s">
        <v>1391</v>
      </c>
      <c r="E360" s="70" t="str">
        <f>IF(確建第三面!$N$68="","",確建第三面!$N$68)</f>
        <v/>
      </c>
      <c r="F360" s="71" t="s">
        <v>1503</v>
      </c>
    </row>
    <row r="361" spans="3:6" ht="15" customHeight="1" x14ac:dyDescent="0.15">
      <c r="D361" s="70" t="s">
        <v>1392</v>
      </c>
      <c r="E361" s="70" t="str">
        <f>IF(確建第三面!$Q$68="","",確建第三面!$Q$68)</f>
        <v/>
      </c>
      <c r="F361" s="71" t="s">
        <v>1503</v>
      </c>
    </row>
    <row r="362" spans="3:6" ht="15" customHeight="1" x14ac:dyDescent="0.15">
      <c r="D362" s="70" t="s">
        <v>1393</v>
      </c>
      <c r="E362" s="70" t="str">
        <f>IF(確建第三面!$T$68="","",確建第三面!$T$68)</f>
        <v/>
      </c>
      <c r="F362" s="71" t="s">
        <v>1503</v>
      </c>
    </row>
    <row r="363" spans="3:6" ht="15" customHeight="1" x14ac:dyDescent="0.15">
      <c r="C363" s="69" t="s">
        <v>1395</v>
      </c>
      <c r="D363" s="70" t="s">
        <v>1396</v>
      </c>
      <c r="E363" s="70" t="str">
        <f>IF(確建第三面!$H$70="","",確建第三面!$H$70)</f>
        <v/>
      </c>
      <c r="F363" s="71" t="s">
        <v>1503</v>
      </c>
    </row>
    <row r="364" spans="3:6" ht="15" customHeight="1" x14ac:dyDescent="0.15">
      <c r="D364" s="70" t="s">
        <v>1402</v>
      </c>
      <c r="E364" s="70" t="str">
        <f>IF(確建第三面!$N$70="","",確建第三面!$N$70)</f>
        <v/>
      </c>
      <c r="F364" s="71" t="s">
        <v>1503</v>
      </c>
    </row>
    <row r="365" spans="3:6" ht="15" customHeight="1" x14ac:dyDescent="0.15">
      <c r="D365" s="70" t="s">
        <v>1403</v>
      </c>
      <c r="E365" s="70" t="str">
        <f>IF(確建第三面!$Q$70="","",確建第三面!$Q$70)</f>
        <v/>
      </c>
      <c r="F365" s="71" t="s">
        <v>1503</v>
      </c>
    </row>
    <row r="366" spans="3:6" ht="15" customHeight="1" x14ac:dyDescent="0.15">
      <c r="D366" s="70" t="s">
        <v>1404</v>
      </c>
      <c r="E366" s="70" t="str">
        <f>IF(確建第三面!$T$70="","",確建第三面!$T$70)</f>
        <v/>
      </c>
      <c r="F366" s="71" t="s">
        <v>1503</v>
      </c>
    </row>
    <row r="367" spans="3:6" ht="15" customHeight="1" x14ac:dyDescent="0.15">
      <c r="D367" s="70" t="s">
        <v>1397</v>
      </c>
      <c r="E367" s="70" t="str">
        <f>IF(確建第三面!$X$70="","",確建第三面!$X$70)</f>
        <v/>
      </c>
      <c r="F367" s="71" t="s">
        <v>1503</v>
      </c>
    </row>
    <row r="368" spans="3:6" ht="15" customHeight="1" x14ac:dyDescent="0.15">
      <c r="D368" s="70" t="s">
        <v>1398</v>
      </c>
      <c r="E368" s="70" t="str">
        <f>IF(確建第三面!$H$71="","",確建第三面!$H$71)</f>
        <v/>
      </c>
      <c r="F368" s="71" t="s">
        <v>1503</v>
      </c>
    </row>
    <row r="369" spans="3:6" ht="15" customHeight="1" x14ac:dyDescent="0.15">
      <c r="D369" s="70" t="s">
        <v>1405</v>
      </c>
      <c r="E369" s="70" t="str">
        <f>IF(確建第三面!$N$71="","",確建第三面!$N$71)</f>
        <v/>
      </c>
      <c r="F369" s="71" t="s">
        <v>1503</v>
      </c>
    </row>
    <row r="370" spans="3:6" ht="15" customHeight="1" x14ac:dyDescent="0.15">
      <c r="D370" s="70" t="s">
        <v>1406</v>
      </c>
      <c r="E370" s="70" t="str">
        <f>IF(確建第三面!$Q$71="","",確建第三面!$Q$71)</f>
        <v/>
      </c>
      <c r="F370" s="71" t="s">
        <v>1503</v>
      </c>
    </row>
    <row r="371" spans="3:6" ht="15" customHeight="1" x14ac:dyDescent="0.15">
      <c r="D371" s="70" t="s">
        <v>1407</v>
      </c>
      <c r="E371" s="70" t="str">
        <f>IF(確建第三面!$T$71="","",確建第三面!$T$71)</f>
        <v/>
      </c>
      <c r="F371" s="71" t="s">
        <v>1503</v>
      </c>
    </row>
    <row r="372" spans="3:6" ht="15" customHeight="1" x14ac:dyDescent="0.15">
      <c r="D372" s="70" t="s">
        <v>1399</v>
      </c>
      <c r="E372" s="70" t="str">
        <f>IF(確建第三面!$X$71="","",確建第三面!$X$71)</f>
        <v/>
      </c>
      <c r="F372" s="71" t="s">
        <v>1503</v>
      </c>
    </row>
    <row r="373" spans="3:6" ht="15" customHeight="1" x14ac:dyDescent="0.15">
      <c r="D373" s="70" t="s">
        <v>1400</v>
      </c>
      <c r="E373" s="70" t="str">
        <f>IF(確建第三面!$H$72="","",確建第三面!$H$72)</f>
        <v/>
      </c>
      <c r="F373" s="71" t="s">
        <v>1503</v>
      </c>
    </row>
    <row r="374" spans="3:6" ht="15" customHeight="1" x14ac:dyDescent="0.15">
      <c r="D374" s="70" t="s">
        <v>1408</v>
      </c>
      <c r="E374" s="70" t="str">
        <f>IF(確建第三面!$N$72="","",確建第三面!$N$72)</f>
        <v/>
      </c>
      <c r="F374" s="71" t="s">
        <v>1503</v>
      </c>
    </row>
    <row r="375" spans="3:6" ht="15" customHeight="1" x14ac:dyDescent="0.15">
      <c r="D375" s="70" t="s">
        <v>1409</v>
      </c>
      <c r="E375" s="70" t="str">
        <f>IF(確建第三面!$Q$72="","",確建第三面!$Q$72)</f>
        <v/>
      </c>
      <c r="F375" s="71" t="s">
        <v>1503</v>
      </c>
    </row>
    <row r="376" spans="3:6" ht="15" customHeight="1" x14ac:dyDescent="0.15">
      <c r="D376" s="70" t="s">
        <v>1410</v>
      </c>
      <c r="E376" s="70" t="str">
        <f>IF(確建第三面!$T$72="","",確建第三面!$T$72)</f>
        <v/>
      </c>
      <c r="F376" s="71" t="s">
        <v>1503</v>
      </c>
    </row>
    <row r="377" spans="3:6" ht="15" customHeight="1" x14ac:dyDescent="0.15">
      <c r="D377" s="70" t="s">
        <v>1401</v>
      </c>
      <c r="E377" s="70" t="str">
        <f>IF(確建第三面!$X$72="","",確建第三面!$X$72)</f>
        <v/>
      </c>
      <c r="F377" s="71" t="s">
        <v>1503</v>
      </c>
    </row>
    <row r="378" spans="3:6" ht="15" customHeight="1" x14ac:dyDescent="0.15">
      <c r="C378" s="69" t="s">
        <v>1414</v>
      </c>
      <c r="D378" s="69" t="s">
        <v>1415</v>
      </c>
      <c r="E378" s="70" t="str">
        <f>IF(確建第三面!$L$74="","",確建第三面!$L$74)</f>
        <v/>
      </c>
      <c r="F378" s="71" t="s">
        <v>1503</v>
      </c>
    </row>
    <row r="379" spans="3:6" ht="15" customHeight="1" x14ac:dyDescent="0.15">
      <c r="D379" s="69" t="s">
        <v>1416</v>
      </c>
      <c r="E379" s="70" t="str">
        <f>IF(確建第三面!$L$75="","",確建第三面!$L$75)</f>
        <v/>
      </c>
      <c r="F379" s="71" t="s">
        <v>1503</v>
      </c>
    </row>
    <row r="380" spans="3:6" ht="15" customHeight="1" x14ac:dyDescent="0.15">
      <c r="C380" s="69" t="s">
        <v>1047</v>
      </c>
      <c r="D380" s="69" t="s">
        <v>1220</v>
      </c>
      <c r="E380" s="70" t="str">
        <f>IF(確建第三面!$L$77="","",確建第三面!$L$77)</f>
        <v/>
      </c>
      <c r="F380" s="71" t="s">
        <v>1503</v>
      </c>
    </row>
    <row r="381" spans="3:6" ht="15" customHeight="1" x14ac:dyDescent="0.15">
      <c r="D381" s="69" t="s">
        <v>1221</v>
      </c>
      <c r="E381" s="70" t="str">
        <f>IF(確建第三面!$L$78="","",確建第三面!$L$78)</f>
        <v/>
      </c>
      <c r="F381" s="71" t="s">
        <v>1503</v>
      </c>
    </row>
    <row r="382" spans="3:6" ht="15" customHeight="1" x14ac:dyDescent="0.15">
      <c r="C382" s="69" t="s">
        <v>1885</v>
      </c>
      <c r="D382" s="70" t="s">
        <v>1885</v>
      </c>
      <c r="E382" s="70" t="str">
        <f>IF(確建第四面!$L$6="","",確建第四面!$L$6)</f>
        <v/>
      </c>
      <c r="F382" s="71" t="s">
        <v>1886</v>
      </c>
    </row>
    <row r="383" spans="3:6" ht="15" customHeight="1" x14ac:dyDescent="0.15">
      <c r="C383" s="69" t="s">
        <v>1887</v>
      </c>
      <c r="D383" s="70" t="s">
        <v>1888</v>
      </c>
      <c r="E383" s="70" t="str">
        <f>IF(確建第四面!$O$7="","",確建第四面!$O$7)</f>
        <v/>
      </c>
      <c r="F383" s="71" t="s">
        <v>1886</v>
      </c>
    </row>
    <row r="384" spans="3:6" ht="15" customHeight="1" x14ac:dyDescent="0.15">
      <c r="D384" s="70" t="s">
        <v>1889</v>
      </c>
      <c r="E384" s="70" t="str">
        <f>IF(確建第四面!$O$8="","",確建第四面!$O$8)</f>
        <v/>
      </c>
      <c r="F384" s="71" t="s">
        <v>1886</v>
      </c>
    </row>
    <row r="385" spans="3:6" ht="15" customHeight="1" x14ac:dyDescent="0.15">
      <c r="D385" s="70" t="s">
        <v>1890</v>
      </c>
      <c r="E385" s="70" t="str">
        <f>IF(確建第四面!$O$9="","",確建第四面!$O$9)</f>
        <v/>
      </c>
      <c r="F385" s="71" t="s">
        <v>1886</v>
      </c>
    </row>
    <row r="386" spans="3:6" ht="15" customHeight="1" x14ac:dyDescent="0.15">
      <c r="D386" s="70" t="s">
        <v>1891</v>
      </c>
      <c r="E386" s="70" t="str">
        <f>IF(確建第四面!$O$10="","",確建第四面!$O$10)</f>
        <v/>
      </c>
      <c r="F386" s="71" t="s">
        <v>1886</v>
      </c>
    </row>
    <row r="387" spans="3:6" ht="15" customHeight="1" x14ac:dyDescent="0.15">
      <c r="D387" s="70" t="s">
        <v>1892</v>
      </c>
      <c r="E387" s="70" t="str">
        <f>IF(確建第四面!$O$11="","",確建第四面!$O$11)</f>
        <v/>
      </c>
      <c r="F387" s="71" t="s">
        <v>1886</v>
      </c>
    </row>
    <row r="388" spans="3:6" ht="15" customHeight="1" x14ac:dyDescent="0.15">
      <c r="C388" s="69" t="s">
        <v>1306</v>
      </c>
      <c r="D388" s="70" t="s">
        <v>896</v>
      </c>
      <c r="E388" s="70" t="str">
        <f>IF(確建第四面!$J$12="","",確建第四面!$J$12)</f>
        <v>□</v>
      </c>
      <c r="F388" s="71" t="s">
        <v>1886</v>
      </c>
    </row>
    <row r="389" spans="3:6" ht="15" customHeight="1" x14ac:dyDescent="0.15">
      <c r="D389" s="70" t="s">
        <v>897</v>
      </c>
      <c r="E389" s="70" t="str">
        <f>IF(確建第四面!$M$12="","",確建第四面!$M$12)</f>
        <v>□</v>
      </c>
      <c r="F389" s="71" t="s">
        <v>1886</v>
      </c>
    </row>
    <row r="390" spans="3:6" ht="15" customHeight="1" x14ac:dyDescent="0.15">
      <c r="D390" s="70" t="s">
        <v>898</v>
      </c>
      <c r="E390" s="70" t="str">
        <f>IF(確建第四面!$P$12="","",確建第四面!$P$12)</f>
        <v>□</v>
      </c>
      <c r="F390" s="71" t="s">
        <v>1886</v>
      </c>
    </row>
    <row r="391" spans="3:6" ht="15" customHeight="1" x14ac:dyDescent="0.15">
      <c r="D391" s="70" t="s">
        <v>899</v>
      </c>
      <c r="E391" s="70" t="str">
        <f>IF(確建第四面!$S$12="","",確建第四面!$S$12)</f>
        <v>□</v>
      </c>
      <c r="F391" s="71" t="s">
        <v>1886</v>
      </c>
    </row>
    <row r="392" spans="3:6" ht="15" customHeight="1" x14ac:dyDescent="0.15">
      <c r="D392" s="70" t="s">
        <v>1307</v>
      </c>
      <c r="E392" s="70" t="str">
        <f>IF(確建第四面!$V$12="","",確建第四面!$V$12)</f>
        <v>□</v>
      </c>
      <c r="F392" s="71" t="s">
        <v>1886</v>
      </c>
    </row>
    <row r="393" spans="3:6" ht="15" customHeight="1" x14ac:dyDescent="0.15">
      <c r="D393" s="70" t="s">
        <v>1308</v>
      </c>
      <c r="E393" s="70" t="str">
        <f>IF(確建第四面!$Z$12="","",確建第四面!$Z$12)</f>
        <v>□</v>
      </c>
      <c r="F393" s="71" t="s">
        <v>1886</v>
      </c>
    </row>
    <row r="394" spans="3:6" ht="15" customHeight="1" x14ac:dyDescent="0.15">
      <c r="D394" s="70" t="s">
        <v>1309</v>
      </c>
      <c r="E394" s="70" t="str">
        <f>IF(確建第四面!$AF$12="","",確建第四面!$AF$12)</f>
        <v>□</v>
      </c>
      <c r="F394" s="71" t="s">
        <v>1886</v>
      </c>
    </row>
    <row r="395" spans="3:6" ht="15" customHeight="1" x14ac:dyDescent="0.15">
      <c r="C395" s="69" t="s">
        <v>1893</v>
      </c>
      <c r="D395" s="70" t="s">
        <v>1367</v>
      </c>
      <c r="E395" s="70" t="str">
        <f>IF(確建第四面!$J$13="","",確建第四面!$J$13)</f>
        <v/>
      </c>
      <c r="F395" s="71" t="s">
        <v>1886</v>
      </c>
    </row>
    <row r="396" spans="3:6" ht="15" customHeight="1" x14ac:dyDescent="0.15">
      <c r="D396" s="70" t="s">
        <v>1368</v>
      </c>
      <c r="E396" s="70" t="str">
        <f>IF(確建第四面!$U$13="","",確建第四面!$U$13)</f>
        <v/>
      </c>
      <c r="F396" s="71" t="s">
        <v>1886</v>
      </c>
    </row>
    <row r="397" spans="3:6" ht="15" customHeight="1" x14ac:dyDescent="0.15">
      <c r="C397" s="69" t="s">
        <v>1894</v>
      </c>
      <c r="D397" s="70" t="s">
        <v>1895</v>
      </c>
      <c r="E397" s="70" t="str">
        <f>IF(確建第四面!$J$14="","",確建第四面!$J$14)</f>
        <v>□</v>
      </c>
      <c r="F397" s="71" t="s">
        <v>1886</v>
      </c>
    </row>
    <row r="398" spans="3:6" ht="15" customHeight="1" x14ac:dyDescent="0.15">
      <c r="D398" s="70" t="s">
        <v>1896</v>
      </c>
      <c r="E398" s="70" t="str">
        <f>IF(確建第四面!$N$14="","",確建第四面!$N$14)</f>
        <v>□</v>
      </c>
      <c r="F398" s="71" t="s">
        <v>1886</v>
      </c>
    </row>
    <row r="399" spans="3:6" ht="15" customHeight="1" x14ac:dyDescent="0.15">
      <c r="D399" s="70" t="s">
        <v>1897</v>
      </c>
      <c r="E399" s="70" t="str">
        <f>IF(確建第四面!$J$15="","",確建第四面!$J$15)</f>
        <v>□</v>
      </c>
      <c r="F399" s="71" t="s">
        <v>1886</v>
      </c>
    </row>
    <row r="400" spans="3:6" ht="15" customHeight="1" x14ac:dyDescent="0.15">
      <c r="D400" s="70" t="s">
        <v>1898</v>
      </c>
      <c r="E400" s="70" t="str">
        <f>IF(確建第四面!$Q$15="","",確建第四面!$Q$15)</f>
        <v>□</v>
      </c>
      <c r="F400" s="71" t="s">
        <v>1886</v>
      </c>
    </row>
    <row r="401" spans="3:6" ht="15" customHeight="1" x14ac:dyDescent="0.15">
      <c r="D401" s="70" t="s">
        <v>1899</v>
      </c>
      <c r="E401" s="70" t="str">
        <f>IF(確建第四面!$J$16="","",確建第四面!$J$16)</f>
        <v>□</v>
      </c>
      <c r="F401" s="71" t="s">
        <v>1886</v>
      </c>
    </row>
    <row r="402" spans="3:6" ht="15" customHeight="1" x14ac:dyDescent="0.15">
      <c r="D402" s="70" t="s">
        <v>1900</v>
      </c>
      <c r="E402" s="70" t="str">
        <f>IF(確建第四面!$AB$16="","",確建第四面!$AB$16)</f>
        <v>□</v>
      </c>
      <c r="F402" s="71" t="s">
        <v>1886</v>
      </c>
    </row>
    <row r="403" spans="3:6" ht="15" customHeight="1" x14ac:dyDescent="0.15">
      <c r="C403" s="69" t="s">
        <v>1901</v>
      </c>
      <c r="D403" s="70" t="s">
        <v>1902</v>
      </c>
      <c r="E403" s="70" t="str">
        <f>IF(確建第四面!$J$18="","",確建第四面!$J$18)</f>
        <v>□</v>
      </c>
      <c r="F403" s="71" t="s">
        <v>1886</v>
      </c>
    </row>
    <row r="404" spans="3:6" ht="15" customHeight="1" x14ac:dyDescent="0.15">
      <c r="D404" s="1" t="s">
        <v>1730</v>
      </c>
      <c r="E404" s="70" t="str">
        <f>IF(確建第四面!$J$19="","",確建第四面!$J$19)</f>
        <v>□</v>
      </c>
      <c r="F404" s="71" t="s">
        <v>1886</v>
      </c>
    </row>
    <row r="405" spans="3:6" ht="15" customHeight="1" x14ac:dyDescent="0.15">
      <c r="D405" s="1" t="s">
        <v>1731</v>
      </c>
      <c r="E405" s="70" t="str">
        <f>IF(確建第四面!$J$20="","",確建第四面!$J$20)</f>
        <v>□</v>
      </c>
      <c r="F405" s="71" t="s">
        <v>1886</v>
      </c>
    </row>
    <row r="406" spans="3:6" ht="15" customHeight="1" x14ac:dyDescent="0.15">
      <c r="D406" s="70" t="s">
        <v>1900</v>
      </c>
      <c r="E406" s="70" t="str">
        <f>IF(確建第四面!$J$21="","",確建第四面!$J$21)</f>
        <v>□</v>
      </c>
      <c r="F406" s="71" t="s">
        <v>1886</v>
      </c>
    </row>
    <row r="407" spans="3:6" ht="15" customHeight="1" x14ac:dyDescent="0.15">
      <c r="D407" s="70" t="s">
        <v>1903</v>
      </c>
      <c r="E407" s="70" t="str">
        <f>IF(確建第四面!$Q$21="","",確建第四面!$Q$21)</f>
        <v>□</v>
      </c>
      <c r="F407" s="71" t="s">
        <v>1886</v>
      </c>
    </row>
    <row r="408" spans="3:6" ht="15" customHeight="1" x14ac:dyDescent="0.15">
      <c r="C408" s="69" t="s">
        <v>1904</v>
      </c>
      <c r="D408" s="70" t="s">
        <v>1905</v>
      </c>
      <c r="E408" s="70" t="str">
        <f>IF(確建第四面!$J$23="","",確建第四面!$J$23)</f>
        <v>□</v>
      </c>
      <c r="F408" s="71" t="s">
        <v>1886</v>
      </c>
    </row>
    <row r="409" spans="3:6" ht="15" customHeight="1" x14ac:dyDescent="0.15">
      <c r="D409" s="70" t="s">
        <v>1906</v>
      </c>
      <c r="E409" s="70" t="str">
        <f>IF(確建第四面!$Q$23="","",確建第四面!$Q$23)</f>
        <v>□</v>
      </c>
      <c r="F409" s="71" t="s">
        <v>1886</v>
      </c>
    </row>
    <row r="410" spans="3:6" ht="15" customHeight="1" x14ac:dyDescent="0.15">
      <c r="D410" s="70" t="s">
        <v>1907</v>
      </c>
      <c r="E410" s="70" t="str">
        <f>IF(確建第四面!$X$23="","",確建第四面!$X$23)</f>
        <v>□</v>
      </c>
      <c r="F410" s="71" t="s">
        <v>1886</v>
      </c>
    </row>
    <row r="411" spans="3:6" ht="15" customHeight="1" x14ac:dyDescent="0.15">
      <c r="D411" s="70" t="s">
        <v>1908</v>
      </c>
      <c r="E411" s="70" t="str">
        <f>IF(確建第四面!$J$24="","",確建第四面!$J$24)</f>
        <v>□</v>
      </c>
      <c r="F411" s="71" t="s">
        <v>1886</v>
      </c>
    </row>
    <row r="412" spans="3:6" ht="15" customHeight="1" x14ac:dyDescent="0.15">
      <c r="D412" s="70" t="s">
        <v>1900</v>
      </c>
      <c r="E412" s="70" t="str">
        <f>IF(確建第四面!$Q$24="","",確建第四面!$Q$24)</f>
        <v>□</v>
      </c>
      <c r="F412" s="71" t="s">
        <v>1886</v>
      </c>
    </row>
    <row r="413" spans="3:6" ht="15" customHeight="1" x14ac:dyDescent="0.15">
      <c r="D413" s="70" t="s">
        <v>1909</v>
      </c>
      <c r="E413" s="70" t="str">
        <f>IF(確建第四面!$X$24="","",確建第四面!$X$24)</f>
        <v>□</v>
      </c>
      <c r="F413" s="71" t="s">
        <v>1886</v>
      </c>
    </row>
    <row r="414" spans="3:6" ht="15" customHeight="1" x14ac:dyDescent="0.15">
      <c r="C414" s="69" t="s">
        <v>1910</v>
      </c>
      <c r="D414" s="70" t="s">
        <v>1912</v>
      </c>
      <c r="E414" s="70" t="str">
        <f>IF(確建第四面!$N$26="","",確建第四面!$N$26)</f>
        <v/>
      </c>
      <c r="F414" s="71" t="s">
        <v>1886</v>
      </c>
    </row>
    <row r="415" spans="3:6" ht="15" customHeight="1" x14ac:dyDescent="0.15">
      <c r="D415" s="70" t="s">
        <v>1914</v>
      </c>
      <c r="E415" s="70" t="str">
        <f>IF(確建第四面!$N$27="","",確建第四面!$N$27)</f>
        <v/>
      </c>
      <c r="F415" s="71" t="s">
        <v>1886</v>
      </c>
    </row>
    <row r="416" spans="3:6" ht="15" customHeight="1" x14ac:dyDescent="0.15">
      <c r="D416" s="70" t="s">
        <v>1916</v>
      </c>
      <c r="E416" s="70" t="str">
        <f>IF(確建第四面!$N$28="","",確建第四面!$N$28)</f>
        <v/>
      </c>
      <c r="F416" s="71" t="s">
        <v>1886</v>
      </c>
    </row>
    <row r="417" spans="3:6" ht="15" customHeight="1" x14ac:dyDescent="0.15">
      <c r="D417" s="70" t="s">
        <v>1918</v>
      </c>
      <c r="E417" s="70" t="str">
        <f>IF(確建第四面!$N$29="","",確建第四面!$N$29)</f>
        <v/>
      </c>
      <c r="F417" s="71" t="s">
        <v>1886</v>
      </c>
    </row>
    <row r="418" spans="3:6" ht="15" customHeight="1" x14ac:dyDescent="0.15">
      <c r="C418" s="69" t="s">
        <v>1919</v>
      </c>
      <c r="D418" s="70" t="s">
        <v>1921</v>
      </c>
      <c r="E418" s="70" t="str">
        <f>IF(確建第四面!$N$31="","",TEXT(確建第四面!$N$31,"#0.000"))</f>
        <v/>
      </c>
      <c r="F418" s="71" t="s">
        <v>1886</v>
      </c>
    </row>
    <row r="419" spans="3:6" ht="15" customHeight="1" x14ac:dyDescent="0.15">
      <c r="D419" s="70" t="s">
        <v>1923</v>
      </c>
      <c r="E419" s="70" t="str">
        <f>IF(確建第四面!$N$32="","",TEXT(確建第四面!$N$32,"#0.000"))</f>
        <v/>
      </c>
      <c r="F419" s="71" t="s">
        <v>1886</v>
      </c>
    </row>
    <row r="420" spans="3:6" ht="15" customHeight="1" x14ac:dyDescent="0.15">
      <c r="C420" s="69" t="s">
        <v>1924</v>
      </c>
      <c r="D420" s="70" t="s">
        <v>1924</v>
      </c>
      <c r="E420" s="70" t="str">
        <f>IF(確建第四面!$N$33="","",確建第四面!$N$33)</f>
        <v/>
      </c>
      <c r="F420" s="71" t="s">
        <v>1886</v>
      </c>
    </row>
    <row r="421" spans="3:6" ht="15" customHeight="1" x14ac:dyDescent="0.15">
      <c r="C421" s="69" t="s">
        <v>1925</v>
      </c>
      <c r="D421" s="70" t="s">
        <v>1926</v>
      </c>
      <c r="E421" s="70" t="s">
        <v>1929</v>
      </c>
      <c r="F421" s="71" t="s">
        <v>1886</v>
      </c>
    </row>
    <row r="422" spans="3:6" ht="15" customHeight="1" x14ac:dyDescent="0.15">
      <c r="D422" s="70" t="s">
        <v>1927</v>
      </c>
      <c r="E422" s="70" t="str">
        <f>IF(確建第四面!$AD$35="","",確建第四面!$AD$35)</f>
        <v>□</v>
      </c>
      <c r="F422" s="71" t="s">
        <v>1886</v>
      </c>
    </row>
    <row r="423" spans="3:6" ht="15" customHeight="1" x14ac:dyDescent="0.15">
      <c r="D423" s="70" t="s">
        <v>1928</v>
      </c>
      <c r="E423" s="70" t="str">
        <f>IF(確建第四面!$AG$35="","",確建第四面!$AG$35)</f>
        <v>□</v>
      </c>
      <c r="F423" s="71" t="s">
        <v>1886</v>
      </c>
    </row>
    <row r="424" spans="3:6" ht="15" customHeight="1" x14ac:dyDescent="0.15">
      <c r="D424" s="1" t="s">
        <v>589</v>
      </c>
      <c r="E424" s="70" t="s">
        <v>1929</v>
      </c>
      <c r="F424" s="71" t="s">
        <v>1886</v>
      </c>
    </row>
    <row r="425" spans="3:6" ht="15" customHeight="1" x14ac:dyDescent="0.15">
      <c r="D425" s="70" t="s">
        <v>1927</v>
      </c>
      <c r="E425" s="70" t="str">
        <f>IF(確建第四面!$AD$36="","",確建第四面!$AD$36)</f>
        <v>□</v>
      </c>
      <c r="F425" s="71" t="s">
        <v>1886</v>
      </c>
    </row>
    <row r="426" spans="3:6" ht="15" customHeight="1" x14ac:dyDescent="0.15">
      <c r="D426" s="70" t="s">
        <v>1928</v>
      </c>
      <c r="E426" s="70" t="str">
        <f>IF(確建第四面!$AG$36="","",確建第四面!$AG$36)</f>
        <v>□</v>
      </c>
      <c r="F426" s="71" t="s">
        <v>1886</v>
      </c>
    </row>
    <row r="427" spans="3:6" ht="15" customHeight="1" x14ac:dyDescent="0.15">
      <c r="D427" s="1" t="s">
        <v>590</v>
      </c>
      <c r="E427" s="70" t="str">
        <f>IF(確建第四面!$AE$37="","",確建第四面!$AE$37)</f>
        <v/>
      </c>
      <c r="F427" s="71" t="s">
        <v>1886</v>
      </c>
    </row>
    <row r="428" spans="3:6" ht="15" customHeight="1" x14ac:dyDescent="0.15">
      <c r="D428" s="1" t="s">
        <v>591</v>
      </c>
      <c r="E428" s="70" t="str">
        <f>IF(確建第四面!$AE$38="","",確建第四面!$AE$38)</f>
        <v/>
      </c>
      <c r="F428" s="71" t="s">
        <v>1886</v>
      </c>
    </row>
    <row r="429" spans="3:6" ht="15" customHeight="1" x14ac:dyDescent="0.15">
      <c r="D429" s="1" t="s">
        <v>596</v>
      </c>
      <c r="E429" s="70" t="str">
        <f>IF(確建第四面!$E$40="","",確建第四面!$E$40)</f>
        <v>□</v>
      </c>
      <c r="F429" s="71" t="s">
        <v>1886</v>
      </c>
    </row>
    <row r="430" spans="3:6" ht="15" customHeight="1" x14ac:dyDescent="0.15">
      <c r="D430" s="1" t="s">
        <v>595</v>
      </c>
      <c r="E430" s="70" t="str">
        <f>IF(確建第四面!$E$41="","",確建第四面!$E$41)</f>
        <v>□</v>
      </c>
      <c r="F430" s="71" t="s">
        <v>1886</v>
      </c>
    </row>
    <row r="431" spans="3:6" ht="15" customHeight="1" x14ac:dyDescent="0.15">
      <c r="D431" s="1" t="s">
        <v>597</v>
      </c>
      <c r="E431" s="70" t="str">
        <f>IF(確建第四面!$AE$42="","",確建第四面!$AE$42)</f>
        <v/>
      </c>
      <c r="F431" s="71" t="s">
        <v>1886</v>
      </c>
    </row>
    <row r="432" spans="3:6" ht="15" customHeight="1" x14ac:dyDescent="0.15">
      <c r="C432" s="69" t="s">
        <v>1930</v>
      </c>
      <c r="D432" s="70" t="s">
        <v>1931</v>
      </c>
      <c r="E432" s="70" t="str">
        <f>IF(確建第四面!$M$44="","",確建第四面!$M$44)</f>
        <v/>
      </c>
      <c r="F432" s="71" t="s">
        <v>1886</v>
      </c>
    </row>
    <row r="433" spans="4:6" ht="15" customHeight="1" x14ac:dyDescent="0.15">
      <c r="D433" s="70" t="s">
        <v>1932</v>
      </c>
      <c r="E433" s="70" t="str">
        <f>IF(確建第四面!$Q$44="","",TEXT(確建第四面!$Q$44,"#0.00"))</f>
        <v/>
      </c>
      <c r="F433" s="71" t="s">
        <v>1886</v>
      </c>
    </row>
    <row r="434" spans="4:6" ht="15" customHeight="1" x14ac:dyDescent="0.15">
      <c r="D434" s="70" t="s">
        <v>1933</v>
      </c>
      <c r="E434" s="70" t="str">
        <f>IF(確建第四面!$X$44="","",TEXT(確建第四面!$X$44,"#0.00"))</f>
        <v/>
      </c>
      <c r="F434" s="71" t="s">
        <v>1886</v>
      </c>
    </row>
    <row r="435" spans="4:6" ht="15" customHeight="1" x14ac:dyDescent="0.15">
      <c r="D435" s="70" t="s">
        <v>1934</v>
      </c>
      <c r="E435" s="70" t="str">
        <f>IF(確建第四面!$M$45="","",確建第四面!$M$45)</f>
        <v/>
      </c>
      <c r="F435" s="71" t="s">
        <v>1886</v>
      </c>
    </row>
    <row r="436" spans="4:6" ht="15" customHeight="1" x14ac:dyDescent="0.15">
      <c r="D436" s="70" t="s">
        <v>1935</v>
      </c>
      <c r="E436" s="70" t="str">
        <f>IF(確建第四面!$Q$45="","",TEXT(確建第四面!$Q$45,"#0.00"))</f>
        <v/>
      </c>
      <c r="F436" s="71" t="s">
        <v>1886</v>
      </c>
    </row>
    <row r="437" spans="4:6" ht="15" customHeight="1" x14ac:dyDescent="0.15">
      <c r="D437" s="70" t="s">
        <v>1936</v>
      </c>
      <c r="E437" s="70" t="str">
        <f>IF(確建第四面!$X$45="","",TEXT(確建第四面!$X$45,"#0.00"))</f>
        <v/>
      </c>
      <c r="F437" s="71" t="s">
        <v>1886</v>
      </c>
    </row>
    <row r="438" spans="4:6" ht="15" customHeight="1" x14ac:dyDescent="0.15">
      <c r="D438" s="70" t="s">
        <v>1937</v>
      </c>
      <c r="E438" s="70" t="str">
        <f>IF(確建第四面!$M$46="","",確建第四面!$M$46)</f>
        <v/>
      </c>
      <c r="F438" s="71" t="s">
        <v>1886</v>
      </c>
    </row>
    <row r="439" spans="4:6" ht="15" customHeight="1" x14ac:dyDescent="0.15">
      <c r="D439" s="70" t="s">
        <v>1938</v>
      </c>
      <c r="E439" s="70" t="str">
        <f>IF(確建第四面!$Q$46="","",TEXT(確建第四面!$Q$46,"#0.00"))</f>
        <v/>
      </c>
      <c r="F439" s="71" t="s">
        <v>1886</v>
      </c>
    </row>
    <row r="440" spans="4:6" ht="15" customHeight="1" x14ac:dyDescent="0.15">
      <c r="D440" s="70" t="s">
        <v>1939</v>
      </c>
      <c r="E440" s="70" t="str">
        <f>IF(確建第四面!$X$46="","",TEXT(確建第四面!$X$46,"#0.00"))</f>
        <v/>
      </c>
      <c r="F440" s="71" t="s">
        <v>1886</v>
      </c>
    </row>
    <row r="441" spans="4:6" ht="15" customHeight="1" x14ac:dyDescent="0.15">
      <c r="D441" s="70" t="s">
        <v>1940</v>
      </c>
      <c r="E441" s="70" t="str">
        <f>IF(確建第四面!$M$47="","",確建第四面!$M$47)</f>
        <v/>
      </c>
      <c r="F441" s="71" t="s">
        <v>1886</v>
      </c>
    </row>
    <row r="442" spans="4:6" ht="15" customHeight="1" x14ac:dyDescent="0.15">
      <c r="D442" s="70" t="s">
        <v>1941</v>
      </c>
      <c r="E442" s="70" t="str">
        <f>IF(確建第四面!$Q$47="","",TEXT(確建第四面!$Q$47,"#0.00"))</f>
        <v/>
      </c>
      <c r="F442" s="71" t="s">
        <v>1886</v>
      </c>
    </row>
    <row r="443" spans="4:6" ht="15" customHeight="1" x14ac:dyDescent="0.15">
      <c r="D443" s="70" t="s">
        <v>1942</v>
      </c>
      <c r="E443" s="70" t="str">
        <f>IF(確建第四面!$X$47="","",TEXT(確建第四面!$X$47,"#0.00"))</f>
        <v/>
      </c>
      <c r="F443" s="71" t="s">
        <v>1886</v>
      </c>
    </row>
    <row r="444" spans="4:6" ht="15" customHeight="1" x14ac:dyDescent="0.15">
      <c r="D444" s="70" t="s">
        <v>1943</v>
      </c>
      <c r="E444" s="70" t="str">
        <f>IF(確建第四面!$M$48="","",確建第四面!$M$48)</f>
        <v/>
      </c>
      <c r="F444" s="71" t="s">
        <v>1886</v>
      </c>
    </row>
    <row r="445" spans="4:6" ht="15" customHeight="1" x14ac:dyDescent="0.15">
      <c r="D445" s="70" t="s">
        <v>1944</v>
      </c>
      <c r="E445" s="70" t="str">
        <f>IF(確建第四面!$Q$48="","",TEXT(確建第四面!$Q$48,"#0.00"))</f>
        <v/>
      </c>
      <c r="F445" s="71" t="s">
        <v>1886</v>
      </c>
    </row>
    <row r="446" spans="4:6" ht="15" customHeight="1" x14ac:dyDescent="0.15">
      <c r="D446" s="70" t="s">
        <v>1945</v>
      </c>
      <c r="E446" s="70" t="str">
        <f>IF(確建第四面!$X$48="","",TEXT(確建第四面!$X$48,"#0.00"))</f>
        <v/>
      </c>
      <c r="F446" s="71" t="s">
        <v>1886</v>
      </c>
    </row>
    <row r="447" spans="4:6" ht="15" customHeight="1" x14ac:dyDescent="0.15">
      <c r="D447" s="70" t="s">
        <v>1946</v>
      </c>
      <c r="E447" s="70" t="str">
        <f>IF(確建第四面!$M$49="","",確建第四面!$M$49)</f>
        <v/>
      </c>
      <c r="F447" s="71" t="s">
        <v>1886</v>
      </c>
    </row>
    <row r="448" spans="4:6" ht="15" customHeight="1" x14ac:dyDescent="0.15">
      <c r="D448" s="70" t="s">
        <v>1947</v>
      </c>
      <c r="E448" s="70" t="str">
        <f>IF(確建第四面!$Q$49="","",TEXT(確建第四面!$Q$49,"#0.00"))</f>
        <v/>
      </c>
      <c r="F448" s="71" t="s">
        <v>1886</v>
      </c>
    </row>
    <row r="449" spans="3:6" ht="15" customHeight="1" x14ac:dyDescent="0.15">
      <c r="D449" s="70" t="s">
        <v>1948</v>
      </c>
      <c r="E449" s="70" t="str">
        <f>IF(確建第四面!$X$49="","",TEXT(確建第四面!$X$49,"#0.00"))</f>
        <v/>
      </c>
      <c r="F449" s="71" t="s">
        <v>1886</v>
      </c>
    </row>
    <row r="450" spans="3:6" ht="15" customHeight="1" x14ac:dyDescent="0.15">
      <c r="C450" s="69" t="s">
        <v>1949</v>
      </c>
      <c r="D450" s="70" t="s">
        <v>1949</v>
      </c>
      <c r="E450" s="70" t="str">
        <f>IF(確建第四面!$L$51="","",確建第四面!$L$51)</f>
        <v/>
      </c>
      <c r="F450" s="71" t="s">
        <v>1886</v>
      </c>
    </row>
    <row r="451" spans="3:6" ht="15" customHeight="1" x14ac:dyDescent="0.15">
      <c r="C451" s="69" t="s">
        <v>1950</v>
      </c>
      <c r="D451" s="69" t="s">
        <v>1950</v>
      </c>
      <c r="E451" s="70" t="str">
        <f>IF(確建第四面!$L$52="","",確建第四面!$L$52)</f>
        <v/>
      </c>
      <c r="F451" s="71" t="s">
        <v>1886</v>
      </c>
    </row>
    <row r="452" spans="3:6" ht="15" customHeight="1" x14ac:dyDescent="0.15">
      <c r="C452" s="69" t="s">
        <v>1951</v>
      </c>
      <c r="D452" s="69" t="s">
        <v>1951</v>
      </c>
      <c r="E452" s="70" t="str">
        <f>IF(確建第四面!$L$53="","",確建第四面!$L$53)</f>
        <v/>
      </c>
      <c r="F452" s="71" t="s">
        <v>1886</v>
      </c>
    </row>
    <row r="453" spans="3:6" ht="15" customHeight="1" x14ac:dyDescent="0.15">
      <c r="C453" s="69" t="s">
        <v>1952</v>
      </c>
      <c r="D453" s="70" t="s">
        <v>1952</v>
      </c>
      <c r="E453" s="70" t="str">
        <f>IF(確建第四面!$L$54="","",TEXT(確建第四面!$L$54,"#0.000"))</f>
        <v/>
      </c>
      <c r="F453" s="71" t="s">
        <v>1886</v>
      </c>
    </row>
    <row r="454" spans="3:6" ht="15" customHeight="1" x14ac:dyDescent="0.15">
      <c r="C454" s="69" t="s">
        <v>1953</v>
      </c>
      <c r="D454" s="70" t="s">
        <v>1954</v>
      </c>
      <c r="E454" s="70" t="str">
        <f>IF(確建第四面!$L$55="","",確建第四面!$L$55)</f>
        <v/>
      </c>
      <c r="F454" s="71" t="s">
        <v>1886</v>
      </c>
    </row>
    <row r="455" spans="3:6" ht="15" customHeight="1" x14ac:dyDescent="0.15">
      <c r="C455" s="69" t="s">
        <v>1955</v>
      </c>
      <c r="D455" s="70" t="s">
        <v>1415</v>
      </c>
      <c r="E455" s="70" t="str">
        <f>IF(確建第四面!$L$56="","",確建第四面!$L$56)</f>
        <v/>
      </c>
      <c r="F455" s="71" t="s">
        <v>1886</v>
      </c>
    </row>
    <row r="456" spans="3:6" ht="15" customHeight="1" x14ac:dyDescent="0.15">
      <c r="D456" s="70" t="s">
        <v>1416</v>
      </c>
      <c r="E456" s="70" t="str">
        <f>IF(確建第四面!$Y$56="","",確建第四面!$Y$56)</f>
        <v/>
      </c>
      <c r="F456" s="71" t="s">
        <v>1886</v>
      </c>
    </row>
    <row r="457" spans="3:6" ht="15" customHeight="1" x14ac:dyDescent="0.15">
      <c r="C457" s="69" t="s">
        <v>1047</v>
      </c>
      <c r="D457" s="70" t="s">
        <v>1220</v>
      </c>
      <c r="E457" s="70" t="str">
        <f>IF(確建第四面!$L$57="","",確建第四面!$L$57)</f>
        <v/>
      </c>
      <c r="F457" s="71" t="s">
        <v>1886</v>
      </c>
    </row>
    <row r="458" spans="3:6" ht="15" customHeight="1" x14ac:dyDescent="0.15">
      <c r="D458" s="70" t="s">
        <v>1221</v>
      </c>
      <c r="E458" s="70" t="str">
        <f>IF(確建第四面!$L$58="","",確建第四面!$L$58)</f>
        <v/>
      </c>
      <c r="F458" s="71" t="s">
        <v>1886</v>
      </c>
    </row>
    <row r="459" spans="3:6" ht="15" customHeight="1" x14ac:dyDescent="0.15">
      <c r="C459" s="69" t="s">
        <v>1885</v>
      </c>
      <c r="D459" s="70" t="s">
        <v>1885</v>
      </c>
      <c r="E459" s="70" t="str">
        <f>IF(確建第四面!$L$63="","",確建第四面!$L$63)</f>
        <v/>
      </c>
      <c r="F459" s="71" t="s">
        <v>1886</v>
      </c>
    </row>
    <row r="460" spans="3:6" ht="15" customHeight="1" x14ac:dyDescent="0.15">
      <c r="C460" s="69" t="s">
        <v>1887</v>
      </c>
      <c r="D460" s="70" t="s">
        <v>1888</v>
      </c>
      <c r="E460" s="70" t="str">
        <f>IF(確建第四面!$O$64="","",確建第四面!$O$64)</f>
        <v/>
      </c>
      <c r="F460" s="71" t="s">
        <v>1886</v>
      </c>
    </row>
    <row r="461" spans="3:6" ht="15" customHeight="1" x14ac:dyDescent="0.15">
      <c r="D461" s="70" t="s">
        <v>1889</v>
      </c>
      <c r="E461" s="70" t="str">
        <f>IF(確建第四面!$O$65="","",確建第四面!$O$65)</f>
        <v/>
      </c>
      <c r="F461" s="71" t="s">
        <v>1886</v>
      </c>
    </row>
    <row r="462" spans="3:6" ht="15" customHeight="1" x14ac:dyDescent="0.15">
      <c r="D462" s="70" t="s">
        <v>1890</v>
      </c>
      <c r="E462" s="70" t="str">
        <f>IF(確建第四面!$O$66="","",確建第四面!$O$66)</f>
        <v/>
      </c>
      <c r="F462" s="71" t="s">
        <v>1886</v>
      </c>
    </row>
    <row r="463" spans="3:6" ht="15" customHeight="1" x14ac:dyDescent="0.15">
      <c r="D463" s="70" t="s">
        <v>1891</v>
      </c>
      <c r="E463" s="70" t="str">
        <f>IF(確建第四面!$O$67="","",確建第四面!$O$67)</f>
        <v/>
      </c>
      <c r="F463" s="71" t="s">
        <v>1886</v>
      </c>
    </row>
    <row r="464" spans="3:6" ht="15" customHeight="1" x14ac:dyDescent="0.15">
      <c r="D464" s="70" t="s">
        <v>1892</v>
      </c>
      <c r="E464" s="70" t="str">
        <f>IF(確建第四面!$O$68="","",確建第四面!$O$68)</f>
        <v/>
      </c>
      <c r="F464" s="71" t="s">
        <v>1886</v>
      </c>
    </row>
    <row r="465" spans="3:6" ht="15" customHeight="1" x14ac:dyDescent="0.15">
      <c r="C465" s="69" t="s">
        <v>1306</v>
      </c>
      <c r="D465" s="70" t="s">
        <v>896</v>
      </c>
      <c r="E465" s="70" t="str">
        <f>IF(確建第四面!$J$69="","",確建第四面!$J$69)</f>
        <v>□</v>
      </c>
      <c r="F465" s="71" t="s">
        <v>1886</v>
      </c>
    </row>
    <row r="466" spans="3:6" ht="15" customHeight="1" x14ac:dyDescent="0.15">
      <c r="D466" s="70" t="s">
        <v>897</v>
      </c>
      <c r="E466" s="70" t="str">
        <f>IF(確建第四面!$M$69="","",確建第四面!$M$69)</f>
        <v>□</v>
      </c>
      <c r="F466" s="71" t="s">
        <v>1886</v>
      </c>
    </row>
    <row r="467" spans="3:6" ht="15" customHeight="1" x14ac:dyDescent="0.15">
      <c r="D467" s="70" t="s">
        <v>898</v>
      </c>
      <c r="E467" s="70" t="str">
        <f>IF(確建第四面!$P$69="","",確建第四面!$P$69)</f>
        <v>□</v>
      </c>
      <c r="F467" s="71" t="s">
        <v>1886</v>
      </c>
    </row>
    <row r="468" spans="3:6" ht="15" customHeight="1" x14ac:dyDescent="0.15">
      <c r="D468" s="70" t="s">
        <v>899</v>
      </c>
      <c r="E468" s="70" t="str">
        <f>IF(確建第四面!$S$69="","",確建第四面!$S$69)</f>
        <v>□</v>
      </c>
      <c r="F468" s="71" t="s">
        <v>1886</v>
      </c>
    </row>
    <row r="469" spans="3:6" ht="15" customHeight="1" x14ac:dyDescent="0.15">
      <c r="D469" s="70" t="s">
        <v>1307</v>
      </c>
      <c r="E469" s="70" t="str">
        <f>IF(確建第四面!$V$69="","",確建第四面!$V$69)</f>
        <v>□</v>
      </c>
      <c r="F469" s="71" t="s">
        <v>1886</v>
      </c>
    </row>
    <row r="470" spans="3:6" ht="15" customHeight="1" x14ac:dyDescent="0.15">
      <c r="D470" s="70" t="s">
        <v>1308</v>
      </c>
      <c r="E470" s="70" t="str">
        <f>IF(確建第四面!$Z$69="","",確建第四面!$Z$69)</f>
        <v>□</v>
      </c>
      <c r="F470" s="71" t="s">
        <v>1886</v>
      </c>
    </row>
    <row r="471" spans="3:6" ht="15" customHeight="1" x14ac:dyDescent="0.15">
      <c r="D471" s="70" t="s">
        <v>1309</v>
      </c>
      <c r="E471" s="70" t="str">
        <f>IF(確建第四面!$AF$69="","",確建第四面!$AF$69)</f>
        <v>□</v>
      </c>
      <c r="F471" s="71" t="s">
        <v>1886</v>
      </c>
    </row>
    <row r="472" spans="3:6" ht="15" customHeight="1" x14ac:dyDescent="0.15">
      <c r="C472" s="69" t="s">
        <v>1893</v>
      </c>
      <c r="D472" s="70" t="s">
        <v>1367</v>
      </c>
      <c r="E472" s="70" t="str">
        <f>IF(確建第四面!$J$70="","",確建第四面!$J$70)</f>
        <v/>
      </c>
      <c r="F472" s="71" t="s">
        <v>1886</v>
      </c>
    </row>
    <row r="473" spans="3:6" ht="15" customHeight="1" x14ac:dyDescent="0.15">
      <c r="D473" s="70" t="s">
        <v>1368</v>
      </c>
      <c r="E473" s="70" t="str">
        <f>IF(確建第四面!$U$70="","",確建第四面!$U$70)</f>
        <v/>
      </c>
      <c r="F473" s="71" t="s">
        <v>1886</v>
      </c>
    </row>
    <row r="474" spans="3:6" ht="15" customHeight="1" x14ac:dyDescent="0.15">
      <c r="C474" s="69" t="s">
        <v>1894</v>
      </c>
      <c r="D474" s="70" t="s">
        <v>1895</v>
      </c>
      <c r="E474" s="70" t="str">
        <f>IF(確建第四面!$J$71="","",確建第四面!$J$71)</f>
        <v>□</v>
      </c>
      <c r="F474" s="71" t="s">
        <v>1886</v>
      </c>
    </row>
    <row r="475" spans="3:6" ht="15" customHeight="1" x14ac:dyDescent="0.15">
      <c r="D475" s="70" t="s">
        <v>1896</v>
      </c>
      <c r="E475" s="70" t="str">
        <f>IF(確建第四面!$N$71="","",確建第四面!$N$71)</f>
        <v>□</v>
      </c>
      <c r="F475" s="71" t="s">
        <v>1886</v>
      </c>
    </row>
    <row r="476" spans="3:6" ht="15" customHeight="1" x14ac:dyDescent="0.15">
      <c r="D476" s="70" t="s">
        <v>1897</v>
      </c>
      <c r="E476" s="70" t="str">
        <f>IF(確建第四面!$J$72="","",確建第四面!$J$72)</f>
        <v>□</v>
      </c>
      <c r="F476" s="71" t="s">
        <v>1886</v>
      </c>
    </row>
    <row r="477" spans="3:6" ht="15" customHeight="1" x14ac:dyDescent="0.15">
      <c r="D477" s="70" t="s">
        <v>1898</v>
      </c>
      <c r="E477" s="70" t="str">
        <f>IF(確建第四面!$Q$72="","",確建第四面!$Q$72)</f>
        <v>□</v>
      </c>
      <c r="F477" s="71" t="s">
        <v>1886</v>
      </c>
    </row>
    <row r="478" spans="3:6" ht="15" customHeight="1" x14ac:dyDescent="0.15">
      <c r="D478" s="70" t="s">
        <v>1899</v>
      </c>
      <c r="E478" s="70" t="str">
        <f>IF(確建第四面!$J$73="","",確建第四面!$J$73)</f>
        <v>□</v>
      </c>
      <c r="F478" s="71" t="s">
        <v>1886</v>
      </c>
    </row>
    <row r="479" spans="3:6" ht="15" customHeight="1" x14ac:dyDescent="0.15">
      <c r="D479" s="70" t="s">
        <v>1900</v>
      </c>
      <c r="E479" s="70" t="str">
        <f>IF(確建第四面!$AB$73="","",確建第四面!$AB$73)</f>
        <v>□</v>
      </c>
      <c r="F479" s="71" t="s">
        <v>1886</v>
      </c>
    </row>
    <row r="480" spans="3:6" ht="15" customHeight="1" x14ac:dyDescent="0.15">
      <c r="C480" s="69" t="s">
        <v>1901</v>
      </c>
      <c r="D480" s="70" t="s">
        <v>1902</v>
      </c>
      <c r="E480" s="70" t="str">
        <f>IF(確建第四面!$J$75="","",確建第四面!$J$75)</f>
        <v>□</v>
      </c>
      <c r="F480" s="71" t="s">
        <v>1886</v>
      </c>
    </row>
    <row r="481" spans="3:6" ht="15" customHeight="1" x14ac:dyDescent="0.15">
      <c r="D481" s="1" t="s">
        <v>1730</v>
      </c>
      <c r="E481" s="70" t="str">
        <f>IF(確建第四面!$J$76="","",確建第四面!$J$76)</f>
        <v>□</v>
      </c>
      <c r="F481" s="71" t="s">
        <v>1886</v>
      </c>
    </row>
    <row r="482" spans="3:6" ht="15" customHeight="1" x14ac:dyDescent="0.15">
      <c r="D482" s="1" t="s">
        <v>1731</v>
      </c>
      <c r="E482" s="70" t="str">
        <f>IF(確建第四面!$J$77="","",確建第四面!$J$77)</f>
        <v>□</v>
      </c>
      <c r="F482" s="71" t="s">
        <v>1886</v>
      </c>
    </row>
    <row r="483" spans="3:6" ht="15" customHeight="1" x14ac:dyDescent="0.15">
      <c r="D483" s="70" t="s">
        <v>1900</v>
      </c>
      <c r="E483" s="70" t="str">
        <f>IF(確建第四面!$J$78="","",確建第四面!$J$78)</f>
        <v>□</v>
      </c>
      <c r="F483" s="71" t="s">
        <v>1886</v>
      </c>
    </row>
    <row r="484" spans="3:6" ht="15" customHeight="1" x14ac:dyDescent="0.15">
      <c r="D484" s="70" t="s">
        <v>1903</v>
      </c>
      <c r="E484" s="70" t="str">
        <f>IF(確建第四面!$Q$78="","",確建第四面!$Q$78)</f>
        <v>□</v>
      </c>
      <c r="F484" s="71" t="s">
        <v>1886</v>
      </c>
    </row>
    <row r="485" spans="3:6" ht="15" customHeight="1" x14ac:dyDescent="0.15">
      <c r="C485" s="69" t="s">
        <v>1904</v>
      </c>
      <c r="D485" s="70" t="s">
        <v>1905</v>
      </c>
      <c r="E485" s="70" t="str">
        <f>IF(確建第四面!$J$80="","",確建第四面!$J$80)</f>
        <v>□</v>
      </c>
      <c r="F485" s="71" t="s">
        <v>1886</v>
      </c>
    </row>
    <row r="486" spans="3:6" ht="15" customHeight="1" x14ac:dyDescent="0.15">
      <c r="D486" s="70" t="s">
        <v>1906</v>
      </c>
      <c r="E486" s="70" t="str">
        <f>IF(確建第四面!$Q$80="","",確建第四面!$Q$80)</f>
        <v>□</v>
      </c>
      <c r="F486" s="71" t="s">
        <v>1886</v>
      </c>
    </row>
    <row r="487" spans="3:6" ht="15" customHeight="1" x14ac:dyDescent="0.15">
      <c r="D487" s="70" t="s">
        <v>1907</v>
      </c>
      <c r="E487" s="70" t="str">
        <f>IF(確建第四面!$X$80="","",確建第四面!$X$80)</f>
        <v>□</v>
      </c>
      <c r="F487" s="71" t="s">
        <v>1886</v>
      </c>
    </row>
    <row r="488" spans="3:6" ht="15" customHeight="1" x14ac:dyDescent="0.15">
      <c r="D488" s="70" t="s">
        <v>1908</v>
      </c>
      <c r="E488" s="70" t="str">
        <f>IF(確建第四面!$J$81="","",確建第四面!$J$81)</f>
        <v>□</v>
      </c>
      <c r="F488" s="71" t="s">
        <v>1886</v>
      </c>
    </row>
    <row r="489" spans="3:6" ht="15" customHeight="1" x14ac:dyDescent="0.15">
      <c r="D489" s="70" t="s">
        <v>1900</v>
      </c>
      <c r="E489" s="70" t="str">
        <f>IF(確建第四面!$Q$81="","",確建第四面!$Q$81)</f>
        <v>□</v>
      </c>
      <c r="F489" s="71" t="s">
        <v>1886</v>
      </c>
    </row>
    <row r="490" spans="3:6" ht="15" customHeight="1" x14ac:dyDescent="0.15">
      <c r="D490" s="70" t="s">
        <v>1909</v>
      </c>
      <c r="E490" s="70" t="str">
        <f>IF(確建第四面!$X$81="","",確建第四面!$X$81)</f>
        <v>□</v>
      </c>
      <c r="F490" s="71" t="s">
        <v>1886</v>
      </c>
    </row>
    <row r="491" spans="3:6" ht="15" customHeight="1" x14ac:dyDescent="0.15">
      <c r="C491" s="69" t="s">
        <v>1910</v>
      </c>
      <c r="D491" s="70" t="s">
        <v>1912</v>
      </c>
      <c r="E491" s="70" t="str">
        <f>IF(確建第四面!$N$83="","",確建第四面!$N$83)</f>
        <v/>
      </c>
      <c r="F491" s="71" t="s">
        <v>1886</v>
      </c>
    </row>
    <row r="492" spans="3:6" ht="15" customHeight="1" x14ac:dyDescent="0.15">
      <c r="D492" s="70" t="s">
        <v>1914</v>
      </c>
      <c r="E492" s="70" t="str">
        <f>IF(確建第四面!$N$84="","",確建第四面!$N$84)</f>
        <v/>
      </c>
      <c r="F492" s="71" t="s">
        <v>1886</v>
      </c>
    </row>
    <row r="493" spans="3:6" ht="15" customHeight="1" x14ac:dyDescent="0.15">
      <c r="D493" s="70" t="s">
        <v>1916</v>
      </c>
      <c r="E493" s="70" t="str">
        <f>IF(確建第四面!$N$85="","",確建第四面!$N$85)</f>
        <v/>
      </c>
      <c r="F493" s="71" t="s">
        <v>1886</v>
      </c>
    </row>
    <row r="494" spans="3:6" ht="15" customHeight="1" x14ac:dyDescent="0.15">
      <c r="D494" s="70" t="s">
        <v>1918</v>
      </c>
      <c r="E494" s="70" t="str">
        <f>IF(確建第四面!$N$86="","",確建第四面!$N$86)</f>
        <v/>
      </c>
      <c r="F494" s="71" t="s">
        <v>1886</v>
      </c>
    </row>
    <row r="495" spans="3:6" ht="15" customHeight="1" x14ac:dyDescent="0.15">
      <c r="C495" s="69" t="s">
        <v>1919</v>
      </c>
      <c r="D495" s="70" t="s">
        <v>1921</v>
      </c>
      <c r="E495" s="70" t="str">
        <f>IF(確建第四面!$N$88="","",TEXT(確建第四面!$N$88,"#0.000"))</f>
        <v/>
      </c>
      <c r="F495" s="71" t="s">
        <v>1886</v>
      </c>
    </row>
    <row r="496" spans="3:6" ht="15" customHeight="1" x14ac:dyDescent="0.15">
      <c r="D496" s="70" t="s">
        <v>1923</v>
      </c>
      <c r="E496" s="70" t="str">
        <f>IF(確建第四面!$N$89="","",TEXT(確建第四面!$N$89,"#0.000"))</f>
        <v/>
      </c>
      <c r="F496" s="71" t="s">
        <v>1886</v>
      </c>
    </row>
    <row r="497" spans="3:6" ht="15" customHeight="1" x14ac:dyDescent="0.15">
      <c r="C497" s="69" t="s">
        <v>1924</v>
      </c>
      <c r="D497" s="70" t="s">
        <v>1924</v>
      </c>
      <c r="E497" s="70" t="str">
        <f>IF(確建第四面!$N$90="","",確建第四面!$N$90)</f>
        <v/>
      </c>
      <c r="F497" s="71" t="s">
        <v>1886</v>
      </c>
    </row>
    <row r="498" spans="3:6" ht="15" customHeight="1" x14ac:dyDescent="0.15">
      <c r="C498" s="69" t="s">
        <v>1925</v>
      </c>
      <c r="D498" s="70" t="s">
        <v>1926</v>
      </c>
      <c r="E498" s="70" t="s">
        <v>1929</v>
      </c>
      <c r="F498" s="71" t="s">
        <v>1886</v>
      </c>
    </row>
    <row r="499" spans="3:6" ht="15" customHeight="1" x14ac:dyDescent="0.15">
      <c r="D499" s="70" t="s">
        <v>1927</v>
      </c>
      <c r="E499" s="70" t="str">
        <f>IF(確建第四面!$AD$92="","",確建第四面!$AD$92)</f>
        <v>□</v>
      </c>
      <c r="F499" s="71" t="s">
        <v>1886</v>
      </c>
    </row>
    <row r="500" spans="3:6" ht="15" customHeight="1" x14ac:dyDescent="0.15">
      <c r="D500" s="70" t="s">
        <v>1928</v>
      </c>
      <c r="E500" s="70" t="str">
        <f>IF(確建第四面!$AG$92="","",確建第四面!$AG$92)</f>
        <v>□</v>
      </c>
      <c r="F500" s="71" t="s">
        <v>1886</v>
      </c>
    </row>
    <row r="501" spans="3:6" ht="15" customHeight="1" x14ac:dyDescent="0.15">
      <c r="D501" s="1" t="s">
        <v>589</v>
      </c>
      <c r="E501" s="70" t="s">
        <v>1929</v>
      </c>
      <c r="F501" s="71" t="s">
        <v>1886</v>
      </c>
    </row>
    <row r="502" spans="3:6" ht="15" customHeight="1" x14ac:dyDescent="0.15">
      <c r="D502" s="70" t="s">
        <v>1927</v>
      </c>
      <c r="E502" s="70" t="str">
        <f>IF(確建第四面!$AD$93="","",確建第四面!$AD$93)</f>
        <v>□</v>
      </c>
      <c r="F502" s="71" t="s">
        <v>1886</v>
      </c>
    </row>
    <row r="503" spans="3:6" ht="15" customHeight="1" x14ac:dyDescent="0.15">
      <c r="D503" s="70" t="s">
        <v>1928</v>
      </c>
      <c r="E503" s="70" t="str">
        <f>IF(確建第四面!$AG$93="","",確建第四面!$AG$93)</f>
        <v>□</v>
      </c>
      <c r="F503" s="71" t="s">
        <v>1886</v>
      </c>
    </row>
    <row r="504" spans="3:6" ht="15" customHeight="1" x14ac:dyDescent="0.15">
      <c r="D504" s="1" t="s">
        <v>590</v>
      </c>
      <c r="E504" s="70" t="str">
        <f>IF(確建第四面!$AE$94="","",確建第四面!$AE$94)</f>
        <v/>
      </c>
      <c r="F504" s="71" t="s">
        <v>1886</v>
      </c>
    </row>
    <row r="505" spans="3:6" ht="15" customHeight="1" x14ac:dyDescent="0.15">
      <c r="D505" s="1" t="s">
        <v>591</v>
      </c>
      <c r="E505" s="70" t="str">
        <f>IF(確建第四面!$AE$95="","",確建第四面!$AE$95)</f>
        <v/>
      </c>
      <c r="F505" s="71" t="s">
        <v>1886</v>
      </c>
    </row>
    <row r="506" spans="3:6" ht="15" customHeight="1" x14ac:dyDescent="0.15">
      <c r="D506" s="1" t="s">
        <v>596</v>
      </c>
      <c r="E506" s="70" t="str">
        <f>IF(確建第四面!$E$97="","",確建第四面!$E$97)</f>
        <v>□</v>
      </c>
      <c r="F506" s="71" t="s">
        <v>1886</v>
      </c>
    </row>
    <row r="507" spans="3:6" ht="15" customHeight="1" x14ac:dyDescent="0.15">
      <c r="D507" s="1" t="s">
        <v>595</v>
      </c>
      <c r="E507" s="70" t="str">
        <f>IF(確建第四面!$E$98="","",確建第四面!$E$98)</f>
        <v>□</v>
      </c>
      <c r="F507" s="71" t="s">
        <v>1886</v>
      </c>
    </row>
    <row r="508" spans="3:6" ht="15" customHeight="1" x14ac:dyDescent="0.15">
      <c r="D508" s="1" t="s">
        <v>597</v>
      </c>
      <c r="E508" s="70" t="str">
        <f>IF(確建第四面!$AE$99="","",確建第四面!$AE$99)</f>
        <v/>
      </c>
      <c r="F508" s="71" t="s">
        <v>1886</v>
      </c>
    </row>
    <row r="509" spans="3:6" ht="15" customHeight="1" x14ac:dyDescent="0.15">
      <c r="C509" s="69" t="s">
        <v>1930</v>
      </c>
      <c r="D509" s="70" t="s">
        <v>1931</v>
      </c>
      <c r="E509" s="70" t="str">
        <f>IF(確建第四面!$M$101="","",確建第四面!$M$101)</f>
        <v/>
      </c>
      <c r="F509" s="71" t="s">
        <v>1886</v>
      </c>
    </row>
    <row r="510" spans="3:6" ht="15" customHeight="1" x14ac:dyDescent="0.15">
      <c r="D510" s="70" t="s">
        <v>1932</v>
      </c>
      <c r="E510" s="70" t="str">
        <f>IF(確建第四面!$Q$101="","",TEXT(確建第四面!$Q$101,"#0.00"))</f>
        <v/>
      </c>
      <c r="F510" s="71" t="s">
        <v>1886</v>
      </c>
    </row>
    <row r="511" spans="3:6" ht="15" customHeight="1" x14ac:dyDescent="0.15">
      <c r="D511" s="70" t="s">
        <v>1933</v>
      </c>
      <c r="E511" s="70" t="str">
        <f>IF(確建第四面!$X$101="","",TEXT(確建第四面!$X$101,"#0.00"))</f>
        <v/>
      </c>
      <c r="F511" s="71" t="s">
        <v>1886</v>
      </c>
    </row>
    <row r="512" spans="3:6" ht="15" customHeight="1" x14ac:dyDescent="0.15">
      <c r="D512" s="70" t="s">
        <v>1934</v>
      </c>
      <c r="E512" s="70" t="str">
        <f>IF(確建第四面!$M$102="","",確建第四面!$M$102)</f>
        <v/>
      </c>
      <c r="F512" s="71" t="s">
        <v>1886</v>
      </c>
    </row>
    <row r="513" spans="3:6" ht="15" customHeight="1" x14ac:dyDescent="0.15">
      <c r="D513" s="70" t="s">
        <v>1935</v>
      </c>
      <c r="E513" s="70" t="str">
        <f>IF(確建第四面!$Q$102="","",TEXT(確建第四面!$Q$102,"#0.00"))</f>
        <v/>
      </c>
      <c r="F513" s="71" t="s">
        <v>1886</v>
      </c>
    </row>
    <row r="514" spans="3:6" ht="15" customHeight="1" x14ac:dyDescent="0.15">
      <c r="D514" s="70" t="s">
        <v>1936</v>
      </c>
      <c r="E514" s="70" t="str">
        <f>IF(確建第四面!$X$102="","",TEXT(確建第四面!$X$102,"#0.00"))</f>
        <v/>
      </c>
      <c r="F514" s="71" t="s">
        <v>1886</v>
      </c>
    </row>
    <row r="515" spans="3:6" ht="15" customHeight="1" x14ac:dyDescent="0.15">
      <c r="D515" s="70" t="s">
        <v>1937</v>
      </c>
      <c r="E515" s="70" t="str">
        <f>IF(確建第四面!$M$103="","",確建第四面!$M$103)</f>
        <v/>
      </c>
      <c r="F515" s="71" t="s">
        <v>1886</v>
      </c>
    </row>
    <row r="516" spans="3:6" ht="15" customHeight="1" x14ac:dyDescent="0.15">
      <c r="D516" s="70" t="s">
        <v>1938</v>
      </c>
      <c r="E516" s="70" t="str">
        <f>IF(確建第四面!$Q$103="","",TEXT(確建第四面!$Q$103,"#0.00"))</f>
        <v/>
      </c>
      <c r="F516" s="71" t="s">
        <v>1886</v>
      </c>
    </row>
    <row r="517" spans="3:6" ht="15" customHeight="1" x14ac:dyDescent="0.15">
      <c r="D517" s="70" t="s">
        <v>1939</v>
      </c>
      <c r="E517" s="70" t="str">
        <f>IF(確建第四面!$X$103="","",TEXT(確建第四面!$X$103,"#0.00"))</f>
        <v/>
      </c>
      <c r="F517" s="71" t="s">
        <v>1886</v>
      </c>
    </row>
    <row r="518" spans="3:6" ht="15" customHeight="1" x14ac:dyDescent="0.15">
      <c r="D518" s="70" t="s">
        <v>1940</v>
      </c>
      <c r="E518" s="70" t="str">
        <f>IF(確建第四面!$M$104="","",確建第四面!$M$104)</f>
        <v/>
      </c>
      <c r="F518" s="71" t="s">
        <v>1886</v>
      </c>
    </row>
    <row r="519" spans="3:6" ht="15" customHeight="1" x14ac:dyDescent="0.15">
      <c r="D519" s="70" t="s">
        <v>1941</v>
      </c>
      <c r="E519" s="70" t="str">
        <f>IF(確建第四面!$Q$104="","",TEXT(確建第四面!$Q$104,"#0.00"))</f>
        <v/>
      </c>
      <c r="F519" s="71" t="s">
        <v>1886</v>
      </c>
    </row>
    <row r="520" spans="3:6" ht="15" customHeight="1" x14ac:dyDescent="0.15">
      <c r="D520" s="70" t="s">
        <v>1942</v>
      </c>
      <c r="E520" s="70" t="str">
        <f>IF(確建第四面!$X$104="","",TEXT(確建第四面!$X$104,"#0.00"))</f>
        <v/>
      </c>
      <c r="F520" s="71" t="s">
        <v>1886</v>
      </c>
    </row>
    <row r="521" spans="3:6" ht="15" customHeight="1" x14ac:dyDescent="0.15">
      <c r="D521" s="70" t="s">
        <v>1943</v>
      </c>
      <c r="E521" s="70" t="str">
        <f>IF(確建第四面!$M$105="","",確建第四面!$M$105)</f>
        <v/>
      </c>
      <c r="F521" s="71" t="s">
        <v>1886</v>
      </c>
    </row>
    <row r="522" spans="3:6" ht="15" customHeight="1" x14ac:dyDescent="0.15">
      <c r="D522" s="70" t="s">
        <v>1944</v>
      </c>
      <c r="E522" s="70" t="str">
        <f>IF(確建第四面!$Q$105="","",TEXT(確建第四面!$Q$105,"#0.00"))</f>
        <v/>
      </c>
      <c r="F522" s="71" t="s">
        <v>1886</v>
      </c>
    </row>
    <row r="523" spans="3:6" ht="15" customHeight="1" x14ac:dyDescent="0.15">
      <c r="D523" s="70" t="s">
        <v>1945</v>
      </c>
      <c r="E523" s="70" t="str">
        <f>IF(確建第四面!$X$105="","",TEXT(確建第四面!$X$105,"#0.00"))</f>
        <v/>
      </c>
      <c r="F523" s="71" t="s">
        <v>1886</v>
      </c>
    </row>
    <row r="524" spans="3:6" ht="15" customHeight="1" x14ac:dyDescent="0.15">
      <c r="D524" s="70" t="s">
        <v>1946</v>
      </c>
      <c r="E524" s="70" t="str">
        <f>IF(確建第四面!$M$106="","",確建第四面!$M$106)</f>
        <v/>
      </c>
      <c r="F524" s="71" t="s">
        <v>1886</v>
      </c>
    </row>
    <row r="525" spans="3:6" ht="15" customHeight="1" x14ac:dyDescent="0.15">
      <c r="D525" s="70" t="s">
        <v>1947</v>
      </c>
      <c r="E525" s="70" t="str">
        <f>IF(確建第四面!$Q$106="","",TEXT(確建第四面!$Q$106,"#0.00"))</f>
        <v/>
      </c>
      <c r="F525" s="71" t="s">
        <v>1886</v>
      </c>
    </row>
    <row r="526" spans="3:6" ht="15" customHeight="1" x14ac:dyDescent="0.15">
      <c r="D526" s="70" t="s">
        <v>1948</v>
      </c>
      <c r="E526" s="70" t="str">
        <f>IF(確建第四面!$X$106="","",TEXT(確建第四面!$X$106,"#0.00"))</f>
        <v/>
      </c>
      <c r="F526" s="71" t="s">
        <v>1886</v>
      </c>
    </row>
    <row r="527" spans="3:6" ht="15" customHeight="1" x14ac:dyDescent="0.15">
      <c r="C527" s="69" t="s">
        <v>1949</v>
      </c>
      <c r="D527" s="70" t="s">
        <v>1949</v>
      </c>
      <c r="E527" s="70" t="str">
        <f>IF(確建第四面!$L$108="","",確建第四面!$L$108)</f>
        <v/>
      </c>
      <c r="F527" s="71" t="s">
        <v>1886</v>
      </c>
    </row>
    <row r="528" spans="3:6" ht="15" customHeight="1" x14ac:dyDescent="0.15">
      <c r="C528" s="69" t="s">
        <v>1950</v>
      </c>
      <c r="D528" s="69" t="s">
        <v>1950</v>
      </c>
      <c r="E528" s="70" t="str">
        <f>IF(確建第四面!$L$109="","",確建第四面!$L$109)</f>
        <v/>
      </c>
      <c r="F528" s="71" t="s">
        <v>1886</v>
      </c>
    </row>
    <row r="529" spans="3:6" ht="15" customHeight="1" x14ac:dyDescent="0.15">
      <c r="C529" s="69" t="s">
        <v>1951</v>
      </c>
      <c r="D529" s="69" t="s">
        <v>1951</v>
      </c>
      <c r="E529" s="70" t="str">
        <f>IF(確建第四面!$L$110="","",確建第四面!$L$110)</f>
        <v/>
      </c>
      <c r="F529" s="71" t="s">
        <v>1886</v>
      </c>
    </row>
    <row r="530" spans="3:6" ht="15" customHeight="1" x14ac:dyDescent="0.15">
      <c r="C530" s="69" t="s">
        <v>1952</v>
      </c>
      <c r="D530" s="70" t="s">
        <v>1952</v>
      </c>
      <c r="E530" s="70" t="str">
        <f>IF(確建第四面!$L$111="","",TEXT(確建第四面!$L$111,"#0.000"))</f>
        <v/>
      </c>
      <c r="F530" s="71" t="s">
        <v>1886</v>
      </c>
    </row>
    <row r="531" spans="3:6" ht="15" customHeight="1" x14ac:dyDescent="0.15">
      <c r="C531" s="69" t="s">
        <v>1953</v>
      </c>
      <c r="D531" s="70" t="s">
        <v>1954</v>
      </c>
      <c r="E531" s="70" t="str">
        <f>IF(確建第四面!$L$112="","",確建第四面!$L$112)</f>
        <v/>
      </c>
      <c r="F531" s="71" t="s">
        <v>1886</v>
      </c>
    </row>
    <row r="532" spans="3:6" ht="15" customHeight="1" x14ac:dyDescent="0.15">
      <c r="C532" s="69" t="s">
        <v>1955</v>
      </c>
      <c r="D532" s="70" t="s">
        <v>1415</v>
      </c>
      <c r="E532" s="70" t="str">
        <f>IF(確建第四面!$L$113="","",確建第四面!$L$113)</f>
        <v/>
      </c>
      <c r="F532" s="71" t="s">
        <v>1886</v>
      </c>
    </row>
    <row r="533" spans="3:6" ht="15" customHeight="1" x14ac:dyDescent="0.15">
      <c r="D533" s="70" t="s">
        <v>2259</v>
      </c>
      <c r="E533" s="70" t="str">
        <f>IF(確建第四面!$Y$113="","",確建第四面!$Y$113)</f>
        <v/>
      </c>
      <c r="F533" s="71" t="s">
        <v>1886</v>
      </c>
    </row>
    <row r="534" spans="3:6" ht="15" customHeight="1" x14ac:dyDescent="0.15">
      <c r="C534" s="69" t="s">
        <v>1047</v>
      </c>
      <c r="D534" s="70" t="s">
        <v>1220</v>
      </c>
      <c r="E534" s="70" t="str">
        <f>IF(確建第四面!$L$114="","",確建第四面!$L$114)</f>
        <v/>
      </c>
      <c r="F534" s="71" t="s">
        <v>1886</v>
      </c>
    </row>
    <row r="535" spans="3:6" ht="15" customHeight="1" x14ac:dyDescent="0.15">
      <c r="D535" s="70" t="s">
        <v>1221</v>
      </c>
      <c r="E535" s="70" t="str">
        <f>IF(確建第四面!$L$115="","",確建第四面!$L$115)</f>
        <v/>
      </c>
      <c r="F535" s="71" t="s">
        <v>1886</v>
      </c>
    </row>
    <row r="536" spans="3:6" ht="15" customHeight="1" x14ac:dyDescent="0.15">
      <c r="C536" s="69" t="s">
        <v>2060</v>
      </c>
      <c r="D536" s="70" t="s">
        <v>2062</v>
      </c>
      <c r="E536" s="70" t="str">
        <f>IF(概要第二面!$Z$73="","",概要第二面!$Z$73)</f>
        <v>□</v>
      </c>
      <c r="F536" s="71" t="s">
        <v>1956</v>
      </c>
    </row>
    <row r="537" spans="3:6" ht="15" customHeight="1" x14ac:dyDescent="0.15">
      <c r="C537" s="69" t="s">
        <v>2061</v>
      </c>
      <c r="D537" s="70" t="s">
        <v>2063</v>
      </c>
      <c r="E537" s="70" t="str">
        <f>IF(概要第二面!$AC$73="","",概要第二面!$AC$73)</f>
        <v>□</v>
      </c>
      <c r="F537" s="71" t="s">
        <v>1956</v>
      </c>
    </row>
    <row r="538" spans="3:6" ht="15" customHeight="1" x14ac:dyDescent="0.15">
      <c r="C538" s="69" t="s">
        <v>1958</v>
      </c>
      <c r="D538" s="70" t="s">
        <v>1927</v>
      </c>
      <c r="E538" s="70" t="str">
        <f>IF(概要第二面!$Z$74="","",概要第二面!$Z$74)</f>
        <v>□</v>
      </c>
      <c r="F538" s="71" t="s">
        <v>1956</v>
      </c>
    </row>
    <row r="539" spans="3:6" ht="15" customHeight="1" x14ac:dyDescent="0.15">
      <c r="C539" s="69" t="s">
        <v>1957</v>
      </c>
      <c r="D539" s="70" t="s">
        <v>1928</v>
      </c>
      <c r="E539" s="70" t="str">
        <f>IF(概要第二面!$AC$74="","",概要第二面!$AC$74)</f>
        <v>□</v>
      </c>
      <c r="F539" s="71" t="s">
        <v>1956</v>
      </c>
    </row>
  </sheetData>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79998168889431442"/>
  </sheetPr>
  <dimension ref="A4:BU45"/>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1000</v>
      </c>
    </row>
    <row r="7" spans="2:37" ht="39.950000000000003" customHeight="1" x14ac:dyDescent="0.15">
      <c r="B7" s="286" t="s">
        <v>1001</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row>
    <row r="8" spans="2:37" ht="15"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2:37" s="6" customFormat="1" ht="15" customHeight="1" x14ac:dyDescent="0.15">
      <c r="B9" s="289" t="s">
        <v>1002</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2:37" s="6" customFormat="1" ht="15" customHeight="1" x14ac:dyDescent="0.1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row>
    <row r="12" spans="2:37" s="6" customFormat="1" ht="39.950000000000003" customHeight="1" x14ac:dyDescent="0.15">
      <c r="B12" s="637" t="s">
        <v>1961</v>
      </c>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row>
    <row r="13" spans="2:37" s="6" customFormat="1" ht="15" customHeight="1" x14ac:dyDescent="0.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5" spans="2:37" s="6" customFormat="1" ht="24.95" customHeight="1" x14ac:dyDescent="0.15">
      <c r="C15" s="6" t="s">
        <v>1003</v>
      </c>
    </row>
    <row r="16" spans="2:37" s="6" customFormat="1" ht="24.95" customHeight="1" x14ac:dyDescent="0.15">
      <c r="C16" s="6" t="s">
        <v>1004</v>
      </c>
    </row>
    <row r="18" spans="2:37" s="6" customFormat="1" ht="24.95" customHeight="1" x14ac:dyDescent="0.15">
      <c r="AA18" s="233" t="s">
        <v>1721</v>
      </c>
      <c r="AB18" s="233"/>
      <c r="AC18" s="288"/>
      <c r="AD18" s="288"/>
      <c r="AE18" s="9" t="s">
        <v>6</v>
      </c>
      <c r="AF18" s="288"/>
      <c r="AG18" s="288"/>
      <c r="AH18" s="9" t="s">
        <v>7</v>
      </c>
      <c r="AI18" s="288"/>
      <c r="AJ18" s="288"/>
      <c r="AK18" s="9" t="s">
        <v>826</v>
      </c>
    </row>
    <row r="21" spans="2:37" s="6" customFormat="1" ht="30" customHeight="1" x14ac:dyDescent="0.15">
      <c r="R21" s="11" t="s">
        <v>1005</v>
      </c>
      <c r="T21" s="631" t="str">
        <f>ITEM_all_first!$E$9</f>
        <v/>
      </c>
      <c r="U21" s="631"/>
      <c r="V21" s="631"/>
      <c r="W21" s="631"/>
      <c r="X21" s="631"/>
      <c r="Y21" s="631"/>
      <c r="Z21" s="631"/>
      <c r="AA21" s="631"/>
      <c r="AB21" s="631"/>
      <c r="AC21" s="631"/>
      <c r="AD21" s="631"/>
      <c r="AE21" s="631"/>
      <c r="AF21" s="631"/>
      <c r="AG21" s="631"/>
      <c r="AH21" s="631"/>
      <c r="AI21" s="631"/>
      <c r="AJ21" s="631"/>
      <c r="AK21" s="631"/>
    </row>
    <row r="22" spans="2:37" s="6" customFormat="1" ht="30" customHeight="1" x14ac:dyDescent="0.15">
      <c r="T22" s="285"/>
      <c r="U22" s="285"/>
      <c r="V22" s="285"/>
      <c r="W22" s="285"/>
      <c r="X22" s="285"/>
      <c r="Y22" s="285"/>
      <c r="Z22" s="285"/>
      <c r="AA22" s="285"/>
      <c r="AB22" s="285"/>
      <c r="AC22" s="285"/>
      <c r="AD22" s="285"/>
      <c r="AE22" s="285"/>
      <c r="AF22" s="285"/>
      <c r="AG22" s="285"/>
      <c r="AH22" s="285"/>
      <c r="AI22" s="285"/>
      <c r="AK22" s="62"/>
    </row>
    <row r="23" spans="2:37" s="6" customFormat="1" ht="30" customHeight="1" x14ac:dyDescent="0.15">
      <c r="T23" s="285"/>
      <c r="U23" s="285"/>
      <c r="V23" s="285"/>
      <c r="W23" s="285"/>
      <c r="X23" s="285"/>
      <c r="Y23" s="285"/>
      <c r="Z23" s="285"/>
      <c r="AA23" s="285"/>
      <c r="AB23" s="285"/>
      <c r="AC23" s="285"/>
      <c r="AD23" s="285"/>
      <c r="AE23" s="285"/>
      <c r="AF23" s="285"/>
      <c r="AG23" s="285"/>
      <c r="AH23" s="285"/>
      <c r="AI23" s="285"/>
      <c r="AK23" s="62"/>
    </row>
    <row r="25" spans="2:37" s="6" customFormat="1" ht="30" customHeight="1" x14ac:dyDescent="0.15">
      <c r="R25" s="11" t="s">
        <v>10</v>
      </c>
      <c r="T25" s="632" t="str">
        <f>ITEM_all_first!$E$28</f>
        <v/>
      </c>
      <c r="U25" s="632"/>
      <c r="V25" s="632"/>
      <c r="W25" s="632"/>
      <c r="X25" s="632"/>
      <c r="Y25" s="632"/>
      <c r="Z25" s="632"/>
      <c r="AA25" s="632"/>
      <c r="AB25" s="632"/>
      <c r="AC25" s="632"/>
      <c r="AD25" s="632"/>
      <c r="AE25" s="632"/>
      <c r="AF25" s="632"/>
      <c r="AG25" s="632"/>
      <c r="AH25" s="632"/>
      <c r="AI25" s="632"/>
      <c r="AJ25" s="632"/>
      <c r="AK25" s="632"/>
    </row>
    <row r="26" spans="2:37" s="6" customFormat="1" ht="15" customHeight="1" x14ac:dyDescent="0.15">
      <c r="V26" s="12"/>
      <c r="W26" s="12"/>
      <c r="X26" s="12"/>
      <c r="Y26" s="12"/>
      <c r="Z26" s="12"/>
      <c r="AA26" s="12"/>
      <c r="AB26" s="12"/>
      <c r="AC26" s="12"/>
      <c r="AD26" s="12"/>
      <c r="AE26" s="12"/>
      <c r="AF26" s="12"/>
      <c r="AG26" s="12"/>
      <c r="AH26" s="12"/>
      <c r="AI26" s="12"/>
    </row>
    <row r="27" spans="2:37" s="6" customFormat="1" ht="18" customHeight="1" x14ac:dyDescent="0.15">
      <c r="B27" s="6" t="s">
        <v>1006</v>
      </c>
    </row>
    <row r="28" spans="2:37" s="6" customFormat="1" ht="9.9499999999999993" customHeight="1" x14ac:dyDescent="0.15"/>
    <row r="29" spans="2:37" s="6" customFormat="1" ht="18" customHeight="1" x14ac:dyDescent="0.15">
      <c r="B29" s="7"/>
      <c r="C29" s="61" t="s">
        <v>1007</v>
      </c>
      <c r="K29" s="17" t="s">
        <v>1008</v>
      </c>
      <c r="L29" s="633"/>
      <c r="M29" s="633"/>
      <c r="N29" s="633"/>
      <c r="O29" s="633"/>
      <c r="P29" s="633"/>
      <c r="Q29" s="633"/>
      <c r="R29" s="633"/>
      <c r="S29" s="633"/>
      <c r="T29" s="633"/>
      <c r="U29" s="633"/>
      <c r="V29" s="633"/>
      <c r="W29" s="17" t="s">
        <v>16</v>
      </c>
    </row>
    <row r="30" spans="2:37" s="6" customFormat="1" ht="18" customHeight="1" x14ac:dyDescent="0.15">
      <c r="B30" s="7"/>
      <c r="C30" s="61" t="s">
        <v>1009</v>
      </c>
      <c r="K30" s="635" t="s">
        <v>1717</v>
      </c>
      <c r="L30" s="635"/>
      <c r="M30" s="636"/>
      <c r="N30" s="636"/>
      <c r="O30" s="62" t="s">
        <v>6</v>
      </c>
      <c r="P30" s="636"/>
      <c r="Q30" s="636"/>
      <c r="R30" s="62" t="s">
        <v>7</v>
      </c>
      <c r="S30" s="636"/>
      <c r="T30" s="636"/>
      <c r="U30" s="62" t="s">
        <v>826</v>
      </c>
    </row>
    <row r="31" spans="2:37" s="6" customFormat="1" ht="18" customHeight="1" x14ac:dyDescent="0.15">
      <c r="C31" s="61" t="s">
        <v>1010</v>
      </c>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row>
    <row r="32" spans="2:37" s="6" customFormat="1" ht="18" customHeight="1" x14ac:dyDescent="0.15">
      <c r="C32" s="61" t="s">
        <v>1011</v>
      </c>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row>
    <row r="33" spans="2:37" s="6" customFormat="1" ht="18" customHeight="1" x14ac:dyDescent="0.15">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row>
    <row r="34" spans="2:37" s="6" customFormat="1" ht="18" customHeight="1" x14ac:dyDescent="0.15">
      <c r="K34" s="634"/>
      <c r="L34" s="634"/>
      <c r="M34" s="634"/>
      <c r="N34" s="634"/>
      <c r="O34" s="634"/>
      <c r="P34" s="634"/>
      <c r="Q34" s="634"/>
      <c r="R34" s="634"/>
      <c r="S34" s="634"/>
      <c r="T34" s="634"/>
      <c r="U34" s="634"/>
      <c r="V34" s="634"/>
      <c r="W34" s="634"/>
      <c r="X34" s="634"/>
      <c r="Y34" s="634"/>
      <c r="Z34" s="634"/>
      <c r="AA34" s="634"/>
      <c r="AB34" s="634"/>
      <c r="AC34" s="634"/>
      <c r="AD34" s="634"/>
      <c r="AE34" s="634"/>
      <c r="AF34" s="634"/>
      <c r="AG34" s="634"/>
      <c r="AH34" s="634"/>
      <c r="AI34" s="634"/>
      <c r="AJ34" s="634"/>
      <c r="AK34" s="634"/>
    </row>
    <row r="35" spans="2:37" s="6" customFormat="1" ht="24.95" customHeight="1" x14ac:dyDescent="0.15">
      <c r="B35" s="13" t="s">
        <v>1012</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5"/>
    </row>
    <row r="36" spans="2:37" s="6" customFormat="1" ht="24.9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8"/>
    </row>
    <row r="37" spans="2:37" s="6" customFormat="1" ht="24.95" customHeight="1" x14ac:dyDescent="0.15">
      <c r="B37" s="19"/>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1"/>
    </row>
    <row r="38" spans="2:37" s="6" customFormat="1" ht="24.95" customHeight="1" x14ac:dyDescent="0.15">
      <c r="B38" s="283" t="s">
        <v>1013</v>
      </c>
      <c r="C38" s="282"/>
      <c r="D38" s="282"/>
      <c r="E38" s="282"/>
      <c r="F38" s="282"/>
      <c r="G38" s="282"/>
      <c r="H38" s="282"/>
      <c r="I38" s="282"/>
      <c r="J38" s="282"/>
      <c r="K38" s="282"/>
      <c r="L38" s="284"/>
      <c r="M38" s="283" t="s">
        <v>1014</v>
      </c>
      <c r="N38" s="282"/>
      <c r="O38" s="282"/>
      <c r="P38" s="282"/>
      <c r="Q38" s="282"/>
      <c r="R38" s="282"/>
      <c r="S38" s="282"/>
      <c r="T38" s="284"/>
      <c r="U38" s="283" t="s">
        <v>1015</v>
      </c>
      <c r="V38" s="282"/>
      <c r="W38" s="282"/>
      <c r="X38" s="282"/>
      <c r="Y38" s="282"/>
      <c r="Z38" s="284"/>
      <c r="AA38" s="283" t="s">
        <v>1016</v>
      </c>
      <c r="AB38" s="282"/>
      <c r="AC38" s="282"/>
      <c r="AD38" s="282"/>
      <c r="AE38" s="282"/>
      <c r="AF38" s="282"/>
      <c r="AG38" s="282"/>
      <c r="AH38" s="282"/>
      <c r="AI38" s="282"/>
      <c r="AJ38" s="282"/>
      <c r="AK38" s="284"/>
    </row>
    <row r="39" spans="2:37" s="6" customFormat="1" ht="24.95" customHeight="1" x14ac:dyDescent="0.15">
      <c r="B39" s="26" t="s">
        <v>1718</v>
      </c>
      <c r="C39" s="27"/>
      <c r="D39" s="282"/>
      <c r="E39" s="282"/>
      <c r="F39" s="22" t="s">
        <v>6</v>
      </c>
      <c r="G39" s="282"/>
      <c r="H39" s="282"/>
      <c r="I39" s="22" t="s">
        <v>7</v>
      </c>
      <c r="J39" s="282"/>
      <c r="K39" s="282"/>
      <c r="L39" s="23" t="s">
        <v>826</v>
      </c>
      <c r="M39" s="24"/>
      <c r="T39" s="25"/>
      <c r="U39" s="24"/>
      <c r="Z39" s="25"/>
      <c r="AA39" s="26" t="s">
        <v>1718</v>
      </c>
      <c r="AB39" s="27"/>
      <c r="AC39" s="282"/>
      <c r="AD39" s="282"/>
      <c r="AE39" s="22" t="s">
        <v>6</v>
      </c>
      <c r="AF39" s="282"/>
      <c r="AG39" s="282"/>
      <c r="AH39" s="22" t="s">
        <v>7</v>
      </c>
      <c r="AI39" s="282"/>
      <c r="AJ39" s="282"/>
      <c r="AK39" s="23" t="s">
        <v>826</v>
      </c>
    </row>
    <row r="40" spans="2:37" s="6" customFormat="1" ht="24.95" customHeight="1" x14ac:dyDescent="0.15">
      <c r="B40" s="26" t="s">
        <v>1017</v>
      </c>
      <c r="C40" s="27"/>
      <c r="D40" s="27"/>
      <c r="E40" s="27"/>
      <c r="F40" s="27"/>
      <c r="G40" s="27"/>
      <c r="H40" s="27"/>
      <c r="I40" s="27"/>
      <c r="J40" s="27"/>
      <c r="K40" s="27"/>
      <c r="L40" s="23" t="s">
        <v>16</v>
      </c>
      <c r="M40" s="24"/>
      <c r="T40" s="25"/>
      <c r="U40" s="24"/>
      <c r="Z40" s="25"/>
      <c r="AA40" s="26" t="s">
        <v>1018</v>
      </c>
      <c r="AB40" s="27"/>
      <c r="AC40" s="27"/>
      <c r="AD40" s="27"/>
      <c r="AE40" s="27"/>
      <c r="AF40" s="27"/>
      <c r="AG40" s="27"/>
      <c r="AH40" s="27"/>
      <c r="AI40" s="27"/>
      <c r="AJ40" s="27"/>
      <c r="AK40" s="23" t="s">
        <v>16</v>
      </c>
    </row>
    <row r="41" spans="2:37" s="6" customFormat="1" ht="24.95" customHeight="1" x14ac:dyDescent="0.15">
      <c r="B41" s="165" t="s">
        <v>1959</v>
      </c>
      <c r="C41" s="27"/>
      <c r="D41" s="27"/>
      <c r="E41" s="27"/>
      <c r="F41" s="27"/>
      <c r="G41" s="27"/>
      <c r="H41" s="27"/>
      <c r="I41" s="27"/>
      <c r="J41" s="27"/>
      <c r="K41" s="27"/>
      <c r="L41" s="28"/>
      <c r="M41" s="29"/>
      <c r="N41" s="30"/>
      <c r="O41" s="30"/>
      <c r="P41" s="30"/>
      <c r="Q41" s="30"/>
      <c r="R41" s="30"/>
      <c r="S41" s="30"/>
      <c r="T41" s="31"/>
      <c r="U41" s="29"/>
      <c r="V41" s="30"/>
      <c r="W41" s="30"/>
      <c r="X41" s="30"/>
      <c r="Y41" s="30"/>
      <c r="Z41" s="31"/>
      <c r="AA41" s="165" t="s">
        <v>1959</v>
      </c>
      <c r="AB41" s="27"/>
      <c r="AC41" s="27"/>
      <c r="AD41" s="27"/>
      <c r="AE41" s="27"/>
      <c r="AF41" s="27"/>
      <c r="AG41" s="27"/>
      <c r="AH41" s="27"/>
      <c r="AI41" s="27"/>
      <c r="AJ41" s="27"/>
      <c r="AK41" s="28"/>
    </row>
    <row r="42" spans="2:37" s="6" customFormat="1" ht="15" customHeight="1" x14ac:dyDescent="0.15">
      <c r="B42" s="6" t="s">
        <v>1019</v>
      </c>
    </row>
    <row r="43" spans="2:37" s="6" customFormat="1" ht="15" customHeight="1" x14ac:dyDescent="0.15">
      <c r="C43" s="6" t="s">
        <v>1962</v>
      </c>
    </row>
    <row r="44" spans="2:37" s="6" customFormat="1" ht="15" customHeight="1" x14ac:dyDescent="0.15">
      <c r="C44" s="6" t="s">
        <v>1963</v>
      </c>
    </row>
    <row r="45" spans="2:37" s="6" customFormat="1" ht="15" customHeight="1" x14ac:dyDescent="0.15"/>
  </sheetData>
  <mergeCells count="28">
    <mergeCell ref="B7:AK7"/>
    <mergeCell ref="B9:AK9"/>
    <mergeCell ref="B12:AK12"/>
    <mergeCell ref="AA18:AB18"/>
    <mergeCell ref="AC18:AD18"/>
    <mergeCell ref="AF18:AG18"/>
    <mergeCell ref="AI18:AJ18"/>
    <mergeCell ref="L29:V29"/>
    <mergeCell ref="K30:L30"/>
    <mergeCell ref="M30:N30"/>
    <mergeCell ref="P30:Q30"/>
    <mergeCell ref="S30:T30"/>
    <mergeCell ref="T22:AI22"/>
    <mergeCell ref="T23:AI23"/>
    <mergeCell ref="T21:AK21"/>
    <mergeCell ref="T25:AK25"/>
    <mergeCell ref="AI39:AJ39"/>
    <mergeCell ref="K31:AK31"/>
    <mergeCell ref="K32:AK34"/>
    <mergeCell ref="B38:L38"/>
    <mergeCell ref="M38:T38"/>
    <mergeCell ref="U38:Z38"/>
    <mergeCell ref="AA38:AK38"/>
    <mergeCell ref="D39:E39"/>
    <mergeCell ref="G39:H39"/>
    <mergeCell ref="J39:K39"/>
    <mergeCell ref="AC39:AD39"/>
    <mergeCell ref="AF39:AG39"/>
  </mergeCells>
  <phoneticPr fontId="25"/>
  <dataValidations count="1">
    <dataValidation type="list" allowBlank="1" showInputMessage="1" prompt="選択" sqref="K31:AK31" xr:uid="{00000000-0002-0000-1D00-000000000000}">
      <formula1>"日本タリアセン株式会社　代表取締役　髙橋　伸一"</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79998168889431442"/>
  </sheetPr>
  <dimension ref="A4:BU181"/>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126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1" t="str">
        <f>ITEM_all_first!$E$8</f>
        <v/>
      </c>
      <c r="N7" s="291"/>
      <c r="O7" s="291"/>
      <c r="P7" s="291"/>
      <c r="Q7" s="291"/>
      <c r="R7" s="291"/>
      <c r="S7" s="291"/>
      <c r="T7" s="291"/>
      <c r="U7" s="291"/>
      <c r="V7" s="291"/>
      <c r="W7" s="291"/>
      <c r="X7" s="291"/>
      <c r="Y7" s="291"/>
      <c r="Z7" s="291"/>
      <c r="AA7" s="291"/>
      <c r="AB7" s="291"/>
      <c r="AC7" s="291"/>
      <c r="AD7" s="291"/>
      <c r="AE7" s="291"/>
      <c r="AF7" s="291"/>
      <c r="AG7" s="291"/>
      <c r="AH7" s="291"/>
      <c r="AI7" s="291"/>
      <c r="AJ7" s="291"/>
      <c r="AK7" s="291"/>
    </row>
    <row r="8" spans="2:37" ht="15" customHeight="1" x14ac:dyDescent="0.15">
      <c r="D8" s="6" t="s">
        <v>128</v>
      </c>
      <c r="E8" s="6" t="s">
        <v>131</v>
      </c>
      <c r="F8" s="6" t="s">
        <v>135</v>
      </c>
      <c r="L8" s="6" t="s">
        <v>130</v>
      </c>
      <c r="M8" s="291" t="str">
        <f>ITEM_all_first!$E$9</f>
        <v/>
      </c>
      <c r="N8" s="291"/>
      <c r="O8" s="291"/>
      <c r="P8" s="291"/>
      <c r="Q8" s="291"/>
      <c r="R8" s="291"/>
      <c r="S8" s="291"/>
      <c r="T8" s="291"/>
      <c r="U8" s="291"/>
      <c r="V8" s="291"/>
      <c r="W8" s="291"/>
      <c r="X8" s="291"/>
      <c r="Y8" s="291"/>
      <c r="Z8" s="291"/>
      <c r="AA8" s="291"/>
      <c r="AB8" s="291"/>
      <c r="AC8" s="291"/>
      <c r="AD8" s="291"/>
      <c r="AE8" s="291"/>
      <c r="AF8" s="291"/>
      <c r="AG8" s="291"/>
      <c r="AH8" s="291"/>
      <c r="AI8" s="291"/>
      <c r="AJ8" s="291"/>
      <c r="AK8" s="291"/>
    </row>
    <row r="9" spans="2:37" ht="15" customHeight="1" x14ac:dyDescent="0.15">
      <c r="AH9" s="299" t="str">
        <f>ITEM_all_first!$E$10</f>
        <v/>
      </c>
      <c r="AI9" s="299"/>
      <c r="AJ9" s="299"/>
      <c r="AK9" s="299"/>
    </row>
    <row r="10" spans="2:37" ht="15" customHeight="1" x14ac:dyDescent="0.15">
      <c r="D10" s="6" t="s">
        <v>128</v>
      </c>
      <c r="E10" s="6" t="s">
        <v>132</v>
      </c>
      <c r="F10" s="6" t="s">
        <v>136</v>
      </c>
      <c r="L10" s="6" t="s">
        <v>130</v>
      </c>
      <c r="M10" s="72" t="s">
        <v>1437</v>
      </c>
      <c r="N10" s="291" t="str">
        <f>ITEM_all_first!$E$11</f>
        <v/>
      </c>
      <c r="O10" s="291"/>
      <c r="P10" s="291"/>
      <c r="Q10" s="291"/>
      <c r="R10" s="291"/>
      <c r="S10" s="12"/>
    </row>
    <row r="11" spans="2:37" ht="15" customHeight="1" x14ac:dyDescent="0.15">
      <c r="D11" s="6" t="s">
        <v>128</v>
      </c>
      <c r="E11" s="6" t="s">
        <v>137</v>
      </c>
      <c r="F11" s="6" t="s">
        <v>138</v>
      </c>
      <c r="L11" s="6" t="s">
        <v>130</v>
      </c>
      <c r="M11" s="291" t="str">
        <f>ITEM_all_first!$E$12</f>
        <v/>
      </c>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row>
    <row r="12" spans="2:37" ht="15" customHeight="1" x14ac:dyDescent="0.15">
      <c r="B12" s="30"/>
      <c r="C12" s="30"/>
      <c r="D12" s="30" t="s">
        <v>128</v>
      </c>
      <c r="E12" s="30" t="s">
        <v>133</v>
      </c>
      <c r="F12" s="30" t="s">
        <v>139</v>
      </c>
      <c r="G12" s="30"/>
      <c r="H12" s="30"/>
      <c r="I12" s="30"/>
      <c r="J12" s="30"/>
      <c r="K12" s="30"/>
      <c r="L12" s="30" t="s">
        <v>130</v>
      </c>
      <c r="M12" s="292" t="str">
        <f>ITEM_all_first!$E$13</f>
        <v/>
      </c>
      <c r="N12" s="292"/>
      <c r="O12" s="292"/>
      <c r="P12" s="292"/>
      <c r="Q12" s="292"/>
      <c r="R12" s="292"/>
      <c r="S12" s="51"/>
      <c r="T12" s="32"/>
      <c r="U12" s="88"/>
      <c r="V12" s="88"/>
      <c r="W12" s="88"/>
      <c r="X12" s="30"/>
      <c r="Y12" s="30"/>
      <c r="Z12" s="30"/>
      <c r="AA12" s="30"/>
      <c r="AB12" s="30"/>
      <c r="AC12" s="30"/>
      <c r="AD12" s="30"/>
      <c r="AE12" s="30"/>
      <c r="AF12" s="30"/>
      <c r="AG12" s="30"/>
      <c r="AH12" s="30"/>
      <c r="AI12" s="30"/>
      <c r="AJ12" s="30"/>
      <c r="AK12" s="30"/>
    </row>
    <row r="13" spans="2:37" ht="15" customHeight="1" x14ac:dyDescent="0.15">
      <c r="B13" s="6" t="s">
        <v>140</v>
      </c>
    </row>
    <row r="14" spans="2:37" ht="15" customHeight="1" x14ac:dyDescent="0.15">
      <c r="D14" s="6" t="s">
        <v>128</v>
      </c>
      <c r="E14" s="6" t="s">
        <v>129</v>
      </c>
      <c r="F14" s="6" t="s">
        <v>141</v>
      </c>
      <c r="L14" s="6" t="s">
        <v>130</v>
      </c>
      <c r="M14" s="9" t="s">
        <v>145</v>
      </c>
      <c r="N14" s="294" t="str">
        <f>IF($M$15="","",VLOOKUP($M$15,'担当登録(代理設計監理)'!$C$11:$K$30,2,FALSE))</f>
        <v/>
      </c>
      <c r="O14" s="294"/>
      <c r="P14" s="294"/>
      <c r="Q14" s="294"/>
      <c r="R14" s="9" t="s">
        <v>146</v>
      </c>
      <c r="S14" s="6" t="s">
        <v>150</v>
      </c>
      <c r="X14" s="9" t="s">
        <v>145</v>
      </c>
      <c r="Y14" s="294" t="str">
        <f>IF($M$15="","",VLOOKUP($M$15,'担当登録(代理設計監理)'!$C$11:$K$30,3,FALSE))</f>
        <v/>
      </c>
      <c r="Z14" s="294"/>
      <c r="AA14" s="294"/>
      <c r="AB14" s="294"/>
      <c r="AC14" s="9" t="s">
        <v>146</v>
      </c>
      <c r="AG14" s="33" t="s">
        <v>151</v>
      </c>
      <c r="AH14" s="294" t="str">
        <f>IF($M$15="","",VLOOKUP($M$15,'担当登録(代理設計監理)'!$C$11:$K$30,4,FALSE))</f>
        <v/>
      </c>
      <c r="AI14" s="294"/>
      <c r="AJ14" s="294"/>
      <c r="AK14" s="9" t="s">
        <v>148</v>
      </c>
    </row>
    <row r="15" spans="2:37" ht="15" customHeight="1" x14ac:dyDescent="0.15">
      <c r="D15" s="6" t="s">
        <v>128</v>
      </c>
      <c r="E15" s="6" t="s">
        <v>131</v>
      </c>
      <c r="F15" s="6" t="s">
        <v>135</v>
      </c>
      <c r="L15" s="6" t="s">
        <v>130</v>
      </c>
      <c r="M15" s="291" t="str">
        <f>ITEM_all_first!$E$17</f>
        <v/>
      </c>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row>
    <row r="16" spans="2:37" ht="15" customHeight="1" x14ac:dyDescent="0.15">
      <c r="D16" s="6" t="s">
        <v>128</v>
      </c>
      <c r="E16" s="6" t="s">
        <v>132</v>
      </c>
      <c r="F16" s="6" t="s">
        <v>142</v>
      </c>
      <c r="L16" s="6" t="s">
        <v>130</v>
      </c>
      <c r="M16" s="9" t="s">
        <v>145</v>
      </c>
      <c r="N16" s="294" t="str">
        <f>IF($M$15="","",VLOOKUP($M$15,'担当登録(代理設計監理)'!$C$11:$K$30,7,FALSE))</f>
        <v/>
      </c>
      <c r="O16" s="294"/>
      <c r="P16" s="294"/>
      <c r="Q16" s="294"/>
      <c r="R16" s="9" t="s">
        <v>146</v>
      </c>
      <c r="S16" s="6" t="s">
        <v>147</v>
      </c>
      <c r="X16" s="9" t="s">
        <v>145</v>
      </c>
      <c r="Y16" s="294" t="str">
        <f>IF($M$15="","",VLOOKUP($M$15,'担当登録(代理設計監理)'!$C$11:$K$30,8,FALSE))</f>
        <v/>
      </c>
      <c r="Z16" s="294"/>
      <c r="AA16" s="294"/>
      <c r="AB16" s="294"/>
      <c r="AC16" s="9" t="s">
        <v>146</v>
      </c>
      <c r="AG16" s="33" t="s">
        <v>149</v>
      </c>
      <c r="AH16" s="294" t="str">
        <f>IF($M$15="","",VLOOKUP($M$15,'担当登録(代理設計監理)'!$C$11:$K$30,9,FALSE))</f>
        <v/>
      </c>
      <c r="AI16" s="294"/>
      <c r="AJ16" s="294"/>
      <c r="AK16" s="9" t="s">
        <v>148</v>
      </c>
    </row>
    <row r="17" spans="2:37" ht="15" customHeight="1" x14ac:dyDescent="0.15">
      <c r="M17" s="295" t="str">
        <f>IF($M$15="","",VLOOKUP($M$15,'担当登録(代理設計監理)'!$C$11:$K$30,6,FALSE))</f>
        <v/>
      </c>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2:37" ht="15" customHeight="1" x14ac:dyDescent="0.15">
      <c r="D18" s="6" t="s">
        <v>128</v>
      </c>
      <c r="E18" s="6" t="s">
        <v>137</v>
      </c>
      <c r="F18" s="6" t="s">
        <v>136</v>
      </c>
      <c r="L18" s="6" t="s">
        <v>130</v>
      </c>
      <c r="M18" s="72" t="s">
        <v>1437</v>
      </c>
      <c r="N18" s="295" t="str">
        <f>IF($M$15="","",VLOOKUP($M$15,'担当登録(代理設計監理)'!$C$11:$N$30,10,FALSE))</f>
        <v/>
      </c>
      <c r="O18" s="295"/>
      <c r="P18" s="295"/>
      <c r="Q18" s="295"/>
      <c r="R18" s="295"/>
      <c r="S18" s="87"/>
    </row>
    <row r="19" spans="2:37" ht="15" customHeight="1" x14ac:dyDescent="0.15">
      <c r="D19" s="6" t="s">
        <v>128</v>
      </c>
      <c r="E19" s="6" t="s">
        <v>133</v>
      </c>
      <c r="F19" s="6" t="s">
        <v>143</v>
      </c>
      <c r="L19" s="6" t="s">
        <v>130</v>
      </c>
      <c r="M19" s="295" t="str">
        <f>IF($M$15="","",VLOOKUP($M$15,'担当登録(代理設計監理)'!$C$11:$N$30,11,FALSE))</f>
        <v/>
      </c>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row>
    <row r="20" spans="2:37" ht="15" customHeight="1" x14ac:dyDescent="0.15">
      <c r="B20" s="30"/>
      <c r="C20" s="30"/>
      <c r="D20" s="30" t="s">
        <v>128</v>
      </c>
      <c r="E20" s="30" t="s">
        <v>144</v>
      </c>
      <c r="F20" s="30" t="s">
        <v>139</v>
      </c>
      <c r="G20" s="30"/>
      <c r="H20" s="30"/>
      <c r="I20" s="30"/>
      <c r="J20" s="30"/>
      <c r="K20" s="30"/>
      <c r="L20" s="30" t="s">
        <v>130</v>
      </c>
      <c r="M20" s="301" t="str">
        <f>IF($M$15="","",VLOOKUP($M$15,'担当登録(代理設計監理)'!$C$11:$N$30,12,FALSE))</f>
        <v/>
      </c>
      <c r="N20" s="301"/>
      <c r="O20" s="301"/>
      <c r="P20" s="301"/>
      <c r="Q20" s="301"/>
      <c r="R20" s="301"/>
      <c r="S20" s="88"/>
      <c r="T20" s="32"/>
      <c r="U20" s="88"/>
      <c r="V20" s="88"/>
      <c r="W20" s="88"/>
      <c r="X20" s="30"/>
      <c r="Y20" s="30"/>
      <c r="Z20" s="30"/>
      <c r="AA20" s="30"/>
      <c r="AB20" s="30"/>
      <c r="AC20" s="30"/>
      <c r="AD20" s="30"/>
      <c r="AE20" s="30"/>
      <c r="AF20" s="30"/>
      <c r="AG20" s="30"/>
      <c r="AH20" s="30"/>
      <c r="AI20" s="30"/>
      <c r="AJ20" s="30"/>
      <c r="AK20" s="30"/>
    </row>
    <row r="21" spans="2:37" ht="15" customHeight="1" x14ac:dyDescent="0.15">
      <c r="B21" s="6" t="s">
        <v>152</v>
      </c>
    </row>
    <row r="22" spans="2:37" ht="15" customHeight="1" x14ac:dyDescent="0.15">
      <c r="D22" s="6" t="s">
        <v>425</v>
      </c>
    </row>
    <row r="23" spans="2:37" ht="15" customHeight="1" x14ac:dyDescent="0.15">
      <c r="D23" s="6" t="s">
        <v>128</v>
      </c>
      <c r="E23" s="6" t="s">
        <v>129</v>
      </c>
      <c r="F23" s="6" t="s">
        <v>141</v>
      </c>
      <c r="L23" s="6" t="s">
        <v>130</v>
      </c>
      <c r="M23" s="9" t="s">
        <v>529</v>
      </c>
      <c r="N23" s="294" t="str">
        <f>IF($M$24="","",VLOOKUP($M$24,'担当登録(代理設計監理)'!$C$11:$K$30,2,FALSE))</f>
        <v/>
      </c>
      <c r="O23" s="294"/>
      <c r="P23" s="294"/>
      <c r="Q23" s="294"/>
      <c r="R23" s="9" t="s">
        <v>146</v>
      </c>
      <c r="S23" s="6" t="s">
        <v>150</v>
      </c>
      <c r="X23" s="9" t="s">
        <v>145</v>
      </c>
      <c r="Y23" s="294" t="str">
        <f>IF($M$24="","",VLOOKUP($M$24,'担当登録(代理設計監理)'!$C$11:$K$30,3,FALSE))</f>
        <v/>
      </c>
      <c r="Z23" s="294"/>
      <c r="AA23" s="294"/>
      <c r="AB23" s="294"/>
      <c r="AC23" s="9" t="s">
        <v>146</v>
      </c>
      <c r="AG23" s="33" t="s">
        <v>151</v>
      </c>
      <c r="AH23" s="294" t="str">
        <f>IF($M$24="","",VLOOKUP($M$24,'担当登録(代理設計監理)'!$C$11:$K$30,4,FALSE))</f>
        <v/>
      </c>
      <c r="AI23" s="294"/>
      <c r="AJ23" s="294"/>
      <c r="AK23" s="9" t="s">
        <v>148</v>
      </c>
    </row>
    <row r="24" spans="2:37" ht="15" customHeight="1" x14ac:dyDescent="0.15">
      <c r="D24" s="6" t="s">
        <v>128</v>
      </c>
      <c r="E24" s="6" t="s">
        <v>131</v>
      </c>
      <c r="F24" s="6" t="s">
        <v>135</v>
      </c>
      <c r="L24" s="6" t="s">
        <v>130</v>
      </c>
      <c r="M24" s="291" t="str">
        <f>ITEM_all_first!$E$28</f>
        <v/>
      </c>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row>
    <row r="25" spans="2:37" ht="15" customHeight="1" x14ac:dyDescent="0.15">
      <c r="D25" s="6" t="s">
        <v>128</v>
      </c>
      <c r="E25" s="6" t="s">
        <v>132</v>
      </c>
      <c r="F25" s="6" t="s">
        <v>142</v>
      </c>
      <c r="L25" s="6" t="s">
        <v>130</v>
      </c>
      <c r="M25" s="9" t="s">
        <v>145</v>
      </c>
      <c r="N25" s="294" t="str">
        <f>IF($M$24="","",VLOOKUP($M$24,'担当登録(代理設計監理)'!$C$11:$K$30,7,FALSE))</f>
        <v/>
      </c>
      <c r="O25" s="294"/>
      <c r="P25" s="294"/>
      <c r="Q25" s="294"/>
      <c r="R25" s="9" t="s">
        <v>146</v>
      </c>
      <c r="S25" s="6" t="s">
        <v>147</v>
      </c>
      <c r="X25" s="9" t="s">
        <v>145</v>
      </c>
      <c r="Y25" s="294" t="str">
        <f>IF($M$24="","",VLOOKUP($M$24,'担当登録(代理設計監理)'!$C$11:$K$30,8,FALSE))</f>
        <v/>
      </c>
      <c r="Z25" s="294"/>
      <c r="AA25" s="294"/>
      <c r="AB25" s="294"/>
      <c r="AC25" s="9" t="s">
        <v>146</v>
      </c>
      <c r="AG25" s="33" t="s">
        <v>149</v>
      </c>
      <c r="AH25" s="294" t="str">
        <f>IF($M$24="","",VLOOKUP($M$24,'担当登録(代理設計監理)'!$C$11:$K$30,9,FALSE))</f>
        <v/>
      </c>
      <c r="AI25" s="294"/>
      <c r="AJ25" s="294"/>
      <c r="AK25" s="9" t="s">
        <v>148</v>
      </c>
    </row>
    <row r="26" spans="2:37" ht="15" customHeight="1" x14ac:dyDescent="0.15">
      <c r="M26" s="295" t="str">
        <f>IF($M$24="","",VLOOKUP($M$24,'担当登録(代理設計監理)'!$C$11:$K$30,6,FALSE))</f>
        <v/>
      </c>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row>
    <row r="27" spans="2:37" ht="15" customHeight="1" x14ac:dyDescent="0.15">
      <c r="D27" s="6" t="s">
        <v>128</v>
      </c>
      <c r="E27" s="6" t="s">
        <v>137</v>
      </c>
      <c r="F27" s="6" t="s">
        <v>136</v>
      </c>
      <c r="L27" s="6" t="s">
        <v>130</v>
      </c>
      <c r="M27" s="72" t="s">
        <v>1437</v>
      </c>
      <c r="N27" s="295" t="str">
        <f>IF($M$24="","",VLOOKUP($M$24,'担当登録(代理設計監理)'!$C$11:$N$30,10,FALSE))</f>
        <v/>
      </c>
      <c r="O27" s="295"/>
      <c r="P27" s="295"/>
      <c r="Q27" s="295"/>
      <c r="R27" s="295"/>
      <c r="S27" s="87"/>
    </row>
    <row r="28" spans="2:37" ht="15" customHeight="1" x14ac:dyDescent="0.15">
      <c r="D28" s="6" t="s">
        <v>128</v>
      </c>
      <c r="E28" s="6" t="s">
        <v>133</v>
      </c>
      <c r="F28" s="6" t="s">
        <v>143</v>
      </c>
      <c r="L28" s="6" t="s">
        <v>130</v>
      </c>
      <c r="M28" s="295" t="str">
        <f>IF($M$24="","",VLOOKUP($M$24,'担当登録(代理設計監理)'!$C$11:$N$30,11,FALSE))</f>
        <v/>
      </c>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row>
    <row r="29" spans="2:37" ht="15" customHeight="1" x14ac:dyDescent="0.15">
      <c r="D29" s="6" t="s">
        <v>128</v>
      </c>
      <c r="E29" s="6" t="s">
        <v>144</v>
      </c>
      <c r="F29" s="6" t="s">
        <v>139</v>
      </c>
      <c r="L29" s="6" t="s">
        <v>130</v>
      </c>
      <c r="M29" s="295" t="str">
        <f>IF($M$24="","",VLOOKUP($M$24,'担当登録(代理設計監理)'!$C$11:$N$30,12,FALSE))</f>
        <v/>
      </c>
      <c r="N29" s="295"/>
      <c r="O29" s="295"/>
      <c r="P29" s="295"/>
      <c r="Q29" s="295"/>
      <c r="R29" s="295"/>
      <c r="S29" s="87"/>
      <c r="T29" s="9"/>
      <c r="U29" s="87"/>
      <c r="V29" s="87"/>
      <c r="W29" s="87"/>
    </row>
    <row r="30" spans="2:37" ht="15" customHeight="1" x14ac:dyDescent="0.15">
      <c r="D30" s="6" t="s">
        <v>128</v>
      </c>
      <c r="E30" s="6" t="s">
        <v>153</v>
      </c>
      <c r="F30" s="6" t="s">
        <v>154</v>
      </c>
      <c r="O30" s="6" t="s">
        <v>130</v>
      </c>
      <c r="P30" s="291" t="str">
        <f>ITEM_all_first!$E$36</f>
        <v/>
      </c>
      <c r="Q30" s="291"/>
      <c r="R30" s="291"/>
      <c r="S30" s="291"/>
      <c r="T30" s="291"/>
      <c r="U30" s="291" t="str">
        <f>ITEM_all_first!$E$37</f>
        <v/>
      </c>
      <c r="V30" s="291"/>
      <c r="W30" s="291"/>
      <c r="X30" s="291"/>
      <c r="Y30" s="291"/>
      <c r="Z30" s="291" t="str">
        <f>ITEM_all_first!$E$38</f>
        <v/>
      </c>
      <c r="AA30" s="291"/>
      <c r="AB30" s="291"/>
      <c r="AC30" s="291"/>
      <c r="AD30" s="291"/>
      <c r="AE30" s="291" t="str">
        <f>ITEM_all_first!$E$39</f>
        <v/>
      </c>
      <c r="AF30" s="291"/>
      <c r="AG30" s="291"/>
      <c r="AH30" s="291"/>
      <c r="AI30" s="291"/>
    </row>
    <row r="31" spans="2:37" ht="9.9499999999999993" customHeight="1" x14ac:dyDescent="0.15"/>
    <row r="32" spans="2:37" ht="15" customHeight="1" x14ac:dyDescent="0.15">
      <c r="D32" s="6" t="s">
        <v>426</v>
      </c>
    </row>
    <row r="33" spans="4:37" ht="15" customHeight="1" x14ac:dyDescent="0.15">
      <c r="D33" s="6" t="s">
        <v>128</v>
      </c>
      <c r="E33" s="6" t="s">
        <v>129</v>
      </c>
      <c r="F33" s="6" t="s">
        <v>141</v>
      </c>
      <c r="L33" s="6" t="s">
        <v>130</v>
      </c>
      <c r="M33" s="9" t="s">
        <v>529</v>
      </c>
      <c r="N33" s="294" t="str">
        <f>IF($M$34="","",VLOOKUP($M$34,'担当登録(代理設計監理)'!$C$11:$K$30,2,FALSE))</f>
        <v/>
      </c>
      <c r="O33" s="294"/>
      <c r="P33" s="294"/>
      <c r="Q33" s="294"/>
      <c r="R33" s="9" t="s">
        <v>146</v>
      </c>
      <c r="S33" s="6" t="s">
        <v>150</v>
      </c>
      <c r="X33" s="9" t="s">
        <v>145</v>
      </c>
      <c r="Y33" s="294" t="str">
        <f>IF($M$34="","",VLOOKUP($M$34,'担当登録(代理設計監理)'!$C$11:$K$30,3,FALSE))</f>
        <v/>
      </c>
      <c r="Z33" s="294"/>
      <c r="AA33" s="294"/>
      <c r="AB33" s="294"/>
      <c r="AC33" s="9" t="s">
        <v>146</v>
      </c>
      <c r="AG33" s="33" t="s">
        <v>151</v>
      </c>
      <c r="AH33" s="294" t="str">
        <f>IF($M$34="","",VLOOKUP($M$34,'担当登録(代理設計監理)'!$C$11:$K$30,4,FALSE))</f>
        <v/>
      </c>
      <c r="AI33" s="294"/>
      <c r="AJ33" s="294"/>
      <c r="AK33" s="9" t="s">
        <v>148</v>
      </c>
    </row>
    <row r="34" spans="4:37" ht="15" customHeight="1" x14ac:dyDescent="0.15">
      <c r="D34" s="6" t="s">
        <v>128</v>
      </c>
      <c r="E34" s="6" t="s">
        <v>131</v>
      </c>
      <c r="F34" s="6" t="s">
        <v>135</v>
      </c>
      <c r="L34" s="6" t="s">
        <v>130</v>
      </c>
      <c r="M34" s="291" t="str">
        <f>ITEM_all_first!$E$43</f>
        <v/>
      </c>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row>
    <row r="35" spans="4:37" ht="15" customHeight="1" x14ac:dyDescent="0.15">
      <c r="D35" s="6" t="s">
        <v>128</v>
      </c>
      <c r="E35" s="6" t="s">
        <v>132</v>
      </c>
      <c r="F35" s="6" t="s">
        <v>142</v>
      </c>
      <c r="L35" s="6" t="s">
        <v>130</v>
      </c>
      <c r="M35" s="9" t="s">
        <v>145</v>
      </c>
      <c r="N35" s="294" t="str">
        <f>IF($M$34="","",VLOOKUP($M$34,'担当登録(代理設計監理)'!$C$11:$K$30,7,FALSE))</f>
        <v/>
      </c>
      <c r="O35" s="294"/>
      <c r="P35" s="294"/>
      <c r="Q35" s="294"/>
      <c r="R35" s="9" t="s">
        <v>146</v>
      </c>
      <c r="S35" s="6" t="s">
        <v>147</v>
      </c>
      <c r="X35" s="9" t="s">
        <v>145</v>
      </c>
      <c r="Y35" s="294" t="str">
        <f>IF($M$34="","",VLOOKUP($M$34,'担当登録(代理設計監理)'!$C$11:$K$30,8,FALSE))</f>
        <v/>
      </c>
      <c r="Z35" s="294"/>
      <c r="AA35" s="294"/>
      <c r="AB35" s="294"/>
      <c r="AC35" s="9" t="s">
        <v>146</v>
      </c>
      <c r="AG35" s="33" t="s">
        <v>149</v>
      </c>
      <c r="AH35" s="294" t="str">
        <f>IF($M$34="","",VLOOKUP($M$34,'担当登録(代理設計監理)'!$C$11:$K$30,9,FALSE))</f>
        <v/>
      </c>
      <c r="AI35" s="294"/>
      <c r="AJ35" s="294"/>
      <c r="AK35" s="9" t="s">
        <v>148</v>
      </c>
    </row>
    <row r="36" spans="4:37" ht="15" customHeight="1" x14ac:dyDescent="0.15">
      <c r="M36" s="295" t="str">
        <f>IF($M$34="","",VLOOKUP($M$34,'担当登録(代理設計監理)'!$C$11:$K$30,6,FALSE))</f>
        <v/>
      </c>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row>
    <row r="37" spans="4:37" ht="15" customHeight="1" x14ac:dyDescent="0.15">
      <c r="D37" s="6" t="s">
        <v>128</v>
      </c>
      <c r="E37" s="6" t="s">
        <v>137</v>
      </c>
      <c r="F37" s="6" t="s">
        <v>136</v>
      </c>
      <c r="L37" s="6" t="s">
        <v>130</v>
      </c>
      <c r="M37" s="72" t="s">
        <v>1437</v>
      </c>
      <c r="N37" s="295" t="str">
        <f>IF($M$34="","",VLOOKUP($M$34,'担当登録(代理設計監理)'!$C$11:$N$30,10,FALSE))</f>
        <v/>
      </c>
      <c r="O37" s="295"/>
      <c r="P37" s="295"/>
      <c r="Q37" s="295"/>
      <c r="R37" s="295"/>
      <c r="S37" s="87"/>
    </row>
    <row r="38" spans="4:37" ht="15" customHeight="1" x14ac:dyDescent="0.15">
      <c r="D38" s="6" t="s">
        <v>128</v>
      </c>
      <c r="E38" s="6" t="s">
        <v>133</v>
      </c>
      <c r="F38" s="6" t="s">
        <v>143</v>
      </c>
      <c r="L38" s="6" t="s">
        <v>130</v>
      </c>
      <c r="M38" s="295" t="str">
        <f>IF($M$34="","",VLOOKUP($M$34,'担当登録(代理設計監理)'!$C$11:$N$30,11,FALSE))</f>
        <v/>
      </c>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row>
    <row r="39" spans="4:37" ht="15" customHeight="1" x14ac:dyDescent="0.15">
      <c r="D39" s="6" t="s">
        <v>128</v>
      </c>
      <c r="E39" s="6" t="s">
        <v>144</v>
      </c>
      <c r="F39" s="6" t="s">
        <v>139</v>
      </c>
      <c r="L39" s="6" t="s">
        <v>130</v>
      </c>
      <c r="M39" s="295" t="str">
        <f>IF($M$34="","",VLOOKUP($M$34,'担当登録(代理設計監理)'!$C$11:$N$30,12,FALSE))</f>
        <v/>
      </c>
      <c r="N39" s="295"/>
      <c r="O39" s="295"/>
      <c r="P39" s="295"/>
      <c r="Q39" s="295"/>
      <c r="R39" s="295"/>
      <c r="S39" s="87"/>
      <c r="T39" s="9"/>
      <c r="U39" s="87"/>
      <c r="V39" s="87"/>
      <c r="W39" s="87"/>
    </row>
    <row r="40" spans="4:37" ht="15" customHeight="1" x14ac:dyDescent="0.15">
      <c r="D40" s="6" t="s">
        <v>128</v>
      </c>
      <c r="E40" s="6" t="s">
        <v>153</v>
      </c>
      <c r="F40" s="6" t="s">
        <v>154</v>
      </c>
      <c r="O40" s="6" t="s">
        <v>130</v>
      </c>
      <c r="P40" s="291" t="str">
        <f>ITEM_all_first!$E$51</f>
        <v/>
      </c>
      <c r="Q40" s="291"/>
      <c r="R40" s="291"/>
      <c r="S40" s="291"/>
      <c r="T40" s="291"/>
      <c r="U40" s="291" t="str">
        <f>ITEM_all_first!$E$52</f>
        <v/>
      </c>
      <c r="V40" s="291"/>
      <c r="W40" s="291"/>
      <c r="X40" s="291"/>
      <c r="Y40" s="291"/>
      <c r="Z40" s="291" t="str">
        <f>ITEM_all_first!$E$53</f>
        <v/>
      </c>
      <c r="AA40" s="291"/>
      <c r="AB40" s="291"/>
      <c r="AC40" s="291"/>
      <c r="AD40" s="291"/>
      <c r="AE40" s="291" t="str">
        <f>ITEM_all_first!$E$54</f>
        <v/>
      </c>
      <c r="AF40" s="291"/>
      <c r="AG40" s="291"/>
      <c r="AH40" s="291"/>
      <c r="AI40" s="291"/>
    </row>
    <row r="41" spans="4:37" ht="9.9499999999999993" customHeight="1" x14ac:dyDescent="0.15"/>
    <row r="42" spans="4:37" ht="15" customHeight="1" x14ac:dyDescent="0.15">
      <c r="D42" s="6" t="s">
        <v>128</v>
      </c>
      <c r="E42" s="6" t="s">
        <v>129</v>
      </c>
      <c r="F42" s="6" t="s">
        <v>141</v>
      </c>
      <c r="L42" s="6" t="s">
        <v>130</v>
      </c>
      <c r="M42" s="9" t="s">
        <v>529</v>
      </c>
      <c r="N42" s="294" t="str">
        <f>IF($M$43="","",VLOOKUP($M$43,'担当登録(代理設計監理)'!$C$11:$K$30,2,FALSE))</f>
        <v/>
      </c>
      <c r="O42" s="294"/>
      <c r="P42" s="294"/>
      <c r="Q42" s="294"/>
      <c r="R42" s="9" t="s">
        <v>146</v>
      </c>
      <c r="S42" s="6" t="s">
        <v>150</v>
      </c>
      <c r="X42" s="9" t="s">
        <v>145</v>
      </c>
      <c r="Y42" s="294" t="str">
        <f>IF($M$43="","",VLOOKUP($M$43,'担当登録(代理設計監理)'!$C$11:$K$30,3,FALSE))</f>
        <v/>
      </c>
      <c r="Z42" s="294"/>
      <c r="AA42" s="294"/>
      <c r="AB42" s="294"/>
      <c r="AC42" s="9" t="s">
        <v>146</v>
      </c>
      <c r="AG42" s="33" t="s">
        <v>151</v>
      </c>
      <c r="AH42" s="294" t="str">
        <f>IF($M$43="","",VLOOKUP($M$43,'担当登録(代理設計監理)'!$C$11:$K$30,4,FALSE))</f>
        <v/>
      </c>
      <c r="AI42" s="294"/>
      <c r="AJ42" s="294"/>
      <c r="AK42" s="9" t="s">
        <v>148</v>
      </c>
    </row>
    <row r="43" spans="4:37" ht="15" customHeight="1" x14ac:dyDescent="0.15">
      <c r="D43" s="6" t="s">
        <v>128</v>
      </c>
      <c r="E43" s="6" t="s">
        <v>131</v>
      </c>
      <c r="F43" s="6" t="s">
        <v>135</v>
      </c>
      <c r="L43" s="6" t="s">
        <v>130</v>
      </c>
      <c r="M43" s="291" t="str">
        <f>ITEM_all_first!$E$58</f>
        <v/>
      </c>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row>
    <row r="44" spans="4:37" ht="15" customHeight="1" x14ac:dyDescent="0.15">
      <c r="D44" s="6" t="s">
        <v>128</v>
      </c>
      <c r="E44" s="6" t="s">
        <v>132</v>
      </c>
      <c r="F44" s="6" t="s">
        <v>142</v>
      </c>
      <c r="L44" s="6" t="s">
        <v>130</v>
      </c>
      <c r="M44" s="9" t="s">
        <v>145</v>
      </c>
      <c r="N44" s="294" t="str">
        <f>IF($M$43="","",VLOOKUP($M$43,'担当登録(代理設計監理)'!$C$11:$K$30,7,FALSE))</f>
        <v/>
      </c>
      <c r="O44" s="294"/>
      <c r="P44" s="294"/>
      <c r="Q44" s="294"/>
      <c r="R44" s="9" t="s">
        <v>146</v>
      </c>
      <c r="S44" s="6" t="s">
        <v>147</v>
      </c>
      <c r="X44" s="9" t="s">
        <v>145</v>
      </c>
      <c r="Y44" s="294" t="str">
        <f>IF($M$43="","",VLOOKUP($M$43,'担当登録(代理設計監理)'!$C$11:$K$30,8,FALSE))</f>
        <v/>
      </c>
      <c r="Z44" s="294"/>
      <c r="AA44" s="294"/>
      <c r="AB44" s="294"/>
      <c r="AC44" s="9" t="s">
        <v>146</v>
      </c>
      <c r="AG44" s="33" t="s">
        <v>149</v>
      </c>
      <c r="AH44" s="294" t="str">
        <f>IF($M$43="","",VLOOKUP($M$43,'担当登録(代理設計監理)'!$C$11:$K$30,9,FALSE))</f>
        <v/>
      </c>
      <c r="AI44" s="294"/>
      <c r="AJ44" s="294"/>
      <c r="AK44" s="9" t="s">
        <v>148</v>
      </c>
    </row>
    <row r="45" spans="4:37" ht="15" customHeight="1" x14ac:dyDescent="0.15">
      <c r="M45" s="295" t="str">
        <f>IF($M$43="","",VLOOKUP($M$43,'担当登録(代理設計監理)'!$C$11:$K$30,6,FALSE))</f>
        <v/>
      </c>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row>
    <row r="46" spans="4:37" ht="15" customHeight="1" x14ac:dyDescent="0.15">
      <c r="D46" s="6" t="s">
        <v>128</v>
      </c>
      <c r="E46" s="6" t="s">
        <v>137</v>
      </c>
      <c r="F46" s="6" t="s">
        <v>136</v>
      </c>
      <c r="L46" s="6" t="s">
        <v>130</v>
      </c>
      <c r="M46" s="72" t="s">
        <v>1437</v>
      </c>
      <c r="N46" s="295" t="str">
        <f>IF($M$43="","",VLOOKUP($M$43,'担当登録(代理設計監理)'!$C$11:$N$30,10,FALSE))</f>
        <v/>
      </c>
      <c r="O46" s="295"/>
      <c r="P46" s="295"/>
      <c r="Q46" s="295"/>
      <c r="R46" s="295"/>
      <c r="S46" s="87"/>
    </row>
    <row r="47" spans="4:37" ht="15" customHeight="1" x14ac:dyDescent="0.15">
      <c r="D47" s="6" t="s">
        <v>128</v>
      </c>
      <c r="E47" s="6" t="s">
        <v>133</v>
      </c>
      <c r="F47" s="6" t="s">
        <v>143</v>
      </c>
      <c r="L47" s="6" t="s">
        <v>130</v>
      </c>
      <c r="M47" s="295" t="str">
        <f>IF($M$43="","",VLOOKUP($M$43,'担当登録(代理設計監理)'!$C$11:$N$30,11,FALSE))</f>
        <v/>
      </c>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row>
    <row r="48" spans="4:37" ht="15" customHeight="1" x14ac:dyDescent="0.15">
      <c r="D48" s="6" t="s">
        <v>128</v>
      </c>
      <c r="E48" s="6" t="s">
        <v>144</v>
      </c>
      <c r="F48" s="6" t="s">
        <v>139</v>
      </c>
      <c r="L48" s="6" t="s">
        <v>130</v>
      </c>
      <c r="M48" s="295" t="str">
        <f>IF($M$43="","",VLOOKUP($M$43,'担当登録(代理設計監理)'!$C$11:$N$30,12,FALSE))</f>
        <v/>
      </c>
      <c r="N48" s="295"/>
      <c r="O48" s="295"/>
      <c r="P48" s="295"/>
      <c r="Q48" s="295"/>
      <c r="R48" s="295"/>
      <c r="S48" s="87"/>
      <c r="T48" s="9"/>
      <c r="U48" s="87"/>
      <c r="V48" s="87"/>
      <c r="W48" s="87"/>
    </row>
    <row r="49" spans="4:37" ht="15" customHeight="1" x14ac:dyDescent="0.15">
      <c r="D49" s="6" t="s">
        <v>128</v>
      </c>
      <c r="E49" s="6" t="s">
        <v>153</v>
      </c>
      <c r="F49" s="6" t="s">
        <v>154</v>
      </c>
      <c r="O49" s="6" t="s">
        <v>130</v>
      </c>
      <c r="P49" s="291" t="str">
        <f>ITEM_all_first!$E$66</f>
        <v/>
      </c>
      <c r="Q49" s="291"/>
      <c r="R49" s="291"/>
      <c r="S49" s="291"/>
      <c r="T49" s="291"/>
      <c r="U49" s="291" t="str">
        <f>ITEM_all_first!$E$67</f>
        <v/>
      </c>
      <c r="V49" s="291"/>
      <c r="W49" s="291"/>
      <c r="X49" s="291"/>
      <c r="Y49" s="291"/>
      <c r="Z49" s="291" t="str">
        <f>ITEM_all_first!$E$68</f>
        <v/>
      </c>
      <c r="AA49" s="291"/>
      <c r="AB49" s="291"/>
      <c r="AC49" s="291"/>
      <c r="AD49" s="291"/>
      <c r="AE49" s="291" t="str">
        <f>ITEM_all_first!$E$69</f>
        <v/>
      </c>
      <c r="AF49" s="291"/>
      <c r="AG49" s="291"/>
      <c r="AH49" s="291"/>
      <c r="AI49" s="291"/>
    </row>
    <row r="50" spans="4:37" ht="9.9499999999999993" customHeight="1" x14ac:dyDescent="0.15"/>
    <row r="51" spans="4:37" ht="15" customHeight="1" x14ac:dyDescent="0.15">
      <c r="D51" s="6" t="s">
        <v>128</v>
      </c>
      <c r="E51" s="6" t="s">
        <v>129</v>
      </c>
      <c r="F51" s="6" t="s">
        <v>141</v>
      </c>
      <c r="L51" s="6" t="s">
        <v>130</v>
      </c>
      <c r="M51" s="9" t="s">
        <v>529</v>
      </c>
      <c r="N51" s="294" t="str">
        <f>IF($M$52="","",VLOOKUP($M$52,'担当登録(代理設計監理)'!$C$11:$K$30,2,FALSE))</f>
        <v/>
      </c>
      <c r="O51" s="294"/>
      <c r="P51" s="294"/>
      <c r="Q51" s="294"/>
      <c r="R51" s="9" t="s">
        <v>146</v>
      </c>
      <c r="S51" s="6" t="s">
        <v>150</v>
      </c>
      <c r="X51" s="9" t="s">
        <v>145</v>
      </c>
      <c r="Y51" s="294" t="str">
        <f>IF($M$52="","",VLOOKUP($M$52,'担当登録(代理設計監理)'!$C$11:$K$30,3,FALSE))</f>
        <v/>
      </c>
      <c r="Z51" s="294"/>
      <c r="AA51" s="294"/>
      <c r="AB51" s="294"/>
      <c r="AC51" s="9" t="s">
        <v>146</v>
      </c>
      <c r="AG51" s="33" t="s">
        <v>151</v>
      </c>
      <c r="AH51" s="294" t="str">
        <f>IF($M$52="","",VLOOKUP($M$52,'担当登録(代理設計監理)'!$C$11:$K$30,4,FALSE))</f>
        <v/>
      </c>
      <c r="AI51" s="294"/>
      <c r="AJ51" s="294"/>
      <c r="AK51" s="9" t="s">
        <v>148</v>
      </c>
    </row>
    <row r="52" spans="4:37" ht="15" customHeight="1" x14ac:dyDescent="0.15">
      <c r="D52" s="6" t="s">
        <v>128</v>
      </c>
      <c r="E52" s="6" t="s">
        <v>131</v>
      </c>
      <c r="F52" s="6" t="s">
        <v>135</v>
      </c>
      <c r="L52" s="6" t="s">
        <v>130</v>
      </c>
      <c r="M52" s="291" t="str">
        <f>ITEM_all_first!$E$73</f>
        <v/>
      </c>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row>
    <row r="53" spans="4:37" ht="15" customHeight="1" x14ac:dyDescent="0.15">
      <c r="D53" s="6" t="s">
        <v>128</v>
      </c>
      <c r="E53" s="6" t="s">
        <v>132</v>
      </c>
      <c r="F53" s="6" t="s">
        <v>142</v>
      </c>
      <c r="L53" s="6" t="s">
        <v>130</v>
      </c>
      <c r="M53" s="9" t="s">
        <v>145</v>
      </c>
      <c r="N53" s="294" t="str">
        <f>IF($M$52="","",VLOOKUP($M$52,'担当登録(代理設計監理)'!$C$11:$K$30,7,FALSE))</f>
        <v/>
      </c>
      <c r="O53" s="294"/>
      <c r="P53" s="294"/>
      <c r="Q53" s="294"/>
      <c r="R53" s="9" t="s">
        <v>146</v>
      </c>
      <c r="S53" s="6" t="s">
        <v>147</v>
      </c>
      <c r="X53" s="9" t="s">
        <v>145</v>
      </c>
      <c r="Y53" s="294" t="str">
        <f>IF($M$52="","",VLOOKUP($M$52,'担当登録(代理設計監理)'!$C$11:$K$30,8,FALSE))</f>
        <v/>
      </c>
      <c r="Z53" s="294"/>
      <c r="AA53" s="294"/>
      <c r="AB53" s="294"/>
      <c r="AC53" s="9" t="s">
        <v>146</v>
      </c>
      <c r="AG53" s="33" t="s">
        <v>149</v>
      </c>
      <c r="AH53" s="294" t="str">
        <f>IF($M$52="","",VLOOKUP($M$52,'担当登録(代理設計監理)'!$C$11:$K$30,9,FALSE))</f>
        <v/>
      </c>
      <c r="AI53" s="294"/>
      <c r="AJ53" s="294"/>
      <c r="AK53" s="9" t="s">
        <v>148</v>
      </c>
    </row>
    <row r="54" spans="4:37" ht="15" customHeight="1" x14ac:dyDescent="0.15">
      <c r="M54" s="295" t="str">
        <f>IF($M$52="","",VLOOKUP($M$52,'担当登録(代理設計監理)'!$C$11:$K$30,6,FALSE))</f>
        <v/>
      </c>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row>
    <row r="55" spans="4:37" ht="15" customHeight="1" x14ac:dyDescent="0.15">
      <c r="D55" s="6" t="s">
        <v>128</v>
      </c>
      <c r="E55" s="6" t="s">
        <v>137</v>
      </c>
      <c r="F55" s="6" t="s">
        <v>136</v>
      </c>
      <c r="L55" s="6" t="s">
        <v>130</v>
      </c>
      <c r="M55" s="72" t="s">
        <v>1437</v>
      </c>
      <c r="N55" s="295" t="str">
        <f>IF($M$52="","",VLOOKUP($M$52,'担当登録(代理設計監理)'!$C$11:$N$30,10,FALSE))</f>
        <v/>
      </c>
      <c r="O55" s="295"/>
      <c r="P55" s="295"/>
      <c r="Q55" s="295"/>
      <c r="R55" s="295"/>
      <c r="S55" s="87"/>
    </row>
    <row r="56" spans="4:37" ht="15" customHeight="1" x14ac:dyDescent="0.15">
      <c r="D56" s="6" t="s">
        <v>128</v>
      </c>
      <c r="E56" s="6" t="s">
        <v>133</v>
      </c>
      <c r="F56" s="6" t="s">
        <v>143</v>
      </c>
      <c r="L56" s="6" t="s">
        <v>130</v>
      </c>
      <c r="M56" s="295" t="str">
        <f>IF($M$52="","",VLOOKUP($M$52,'担当登録(代理設計監理)'!$C$11:$N$30,11,FALSE))</f>
        <v/>
      </c>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row>
    <row r="57" spans="4:37" ht="15" customHeight="1" x14ac:dyDescent="0.15">
      <c r="D57" s="6" t="s">
        <v>128</v>
      </c>
      <c r="E57" s="6" t="s">
        <v>144</v>
      </c>
      <c r="F57" s="6" t="s">
        <v>139</v>
      </c>
      <c r="L57" s="6" t="s">
        <v>130</v>
      </c>
      <c r="M57" s="295" t="str">
        <f>IF($M$52="","",VLOOKUP($M$52,'担当登録(代理設計監理)'!$C$11:$N$30,12,FALSE))</f>
        <v/>
      </c>
      <c r="N57" s="295"/>
      <c r="O57" s="295"/>
      <c r="P57" s="295"/>
      <c r="Q57" s="295"/>
      <c r="R57" s="295"/>
      <c r="S57" s="87"/>
      <c r="T57" s="9"/>
      <c r="U57" s="87"/>
      <c r="V57" s="87"/>
      <c r="W57" s="87"/>
    </row>
    <row r="58" spans="4:37" ht="15" customHeight="1" x14ac:dyDescent="0.15">
      <c r="D58" s="6" t="s">
        <v>128</v>
      </c>
      <c r="E58" s="6" t="s">
        <v>153</v>
      </c>
      <c r="F58" s="6" t="s">
        <v>154</v>
      </c>
      <c r="O58" s="6" t="s">
        <v>130</v>
      </c>
      <c r="P58" s="291" t="str">
        <f>ITEM_all_first!$E$81</f>
        <v/>
      </c>
      <c r="Q58" s="291"/>
      <c r="R58" s="291"/>
      <c r="S58" s="291"/>
      <c r="T58" s="291"/>
      <c r="U58" s="291" t="str">
        <f>ITEM_all_first!$E$82</f>
        <v/>
      </c>
      <c r="V58" s="291"/>
      <c r="W58" s="291"/>
      <c r="X58" s="291"/>
      <c r="Y58" s="291"/>
      <c r="Z58" s="291" t="str">
        <f>ITEM_all_first!$E$83</f>
        <v/>
      </c>
      <c r="AA58" s="291"/>
      <c r="AB58" s="291"/>
      <c r="AC58" s="291"/>
      <c r="AD58" s="291"/>
      <c r="AE58" s="291" t="str">
        <f>ITEM_all_first!$E$84</f>
        <v/>
      </c>
      <c r="AF58" s="291"/>
      <c r="AG58" s="291"/>
      <c r="AH58" s="291"/>
      <c r="AI58" s="291"/>
    </row>
    <row r="63" spans="4:37" ht="15" customHeight="1" x14ac:dyDescent="0.15">
      <c r="D63" s="6" t="s">
        <v>427</v>
      </c>
    </row>
    <row r="64" spans="4:37" ht="15" customHeight="1" x14ac:dyDescent="0.15">
      <c r="D64" s="6" t="s">
        <v>428</v>
      </c>
    </row>
    <row r="65" spans="4:37" ht="15" customHeight="1" x14ac:dyDescent="0.15">
      <c r="D65" s="36" t="str">
        <f>ITEM_all_first!$E$85</f>
        <v>□</v>
      </c>
      <c r="E65" s="6" t="s">
        <v>720</v>
      </c>
    </row>
    <row r="66" spans="4:37" ht="15" customHeight="1" x14ac:dyDescent="0.15">
      <c r="D66" s="6" t="s">
        <v>128</v>
      </c>
      <c r="E66" s="6" t="s">
        <v>129</v>
      </c>
      <c r="F66" s="6" t="s">
        <v>135</v>
      </c>
      <c r="L66" s="6" t="s">
        <v>130</v>
      </c>
      <c r="M66" s="291" t="str">
        <f>ITEM_all_first!$E$86</f>
        <v/>
      </c>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4:37" ht="15" customHeight="1" x14ac:dyDescent="0.15">
      <c r="D67" s="6" t="s">
        <v>128</v>
      </c>
      <c r="E67" s="6" t="s">
        <v>131</v>
      </c>
      <c r="F67" s="6" t="s">
        <v>141</v>
      </c>
      <c r="L67" s="6" t="s">
        <v>130</v>
      </c>
      <c r="M67" s="6" t="s">
        <v>721</v>
      </c>
      <c r="U67" s="338" t="str">
        <f>ITEM_all_first!$E$87</f>
        <v/>
      </c>
      <c r="V67" s="338"/>
      <c r="W67" s="338"/>
      <c r="X67" s="338"/>
      <c r="Y67" s="338"/>
      <c r="Z67" s="9" t="s">
        <v>148</v>
      </c>
    </row>
    <row r="68" spans="4:37" ht="9.9499999999999993" customHeight="1" x14ac:dyDescent="0.15"/>
    <row r="69" spans="4:37" ht="15" customHeight="1" x14ac:dyDescent="0.15">
      <c r="D69" s="36" t="str">
        <f>ITEM_all_first!$E$88</f>
        <v>□</v>
      </c>
      <c r="E69" s="6" t="s">
        <v>722</v>
      </c>
    </row>
    <row r="70" spans="4:37" ht="15" customHeight="1" x14ac:dyDescent="0.15">
      <c r="D70" s="6" t="s">
        <v>128</v>
      </c>
      <c r="E70" s="6" t="s">
        <v>129</v>
      </c>
      <c r="F70" s="6" t="s">
        <v>135</v>
      </c>
      <c r="L70" s="6" t="s">
        <v>130</v>
      </c>
      <c r="M70" s="291" t="str">
        <f>ITEM_all_first!$E$89</f>
        <v/>
      </c>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row>
    <row r="71" spans="4:37" ht="15" customHeight="1" x14ac:dyDescent="0.15">
      <c r="D71" s="6" t="s">
        <v>128</v>
      </c>
      <c r="E71" s="6" t="s">
        <v>131</v>
      </c>
      <c r="F71" s="6" t="s">
        <v>141</v>
      </c>
      <c r="L71" s="6" t="s">
        <v>130</v>
      </c>
      <c r="M71" s="6" t="s">
        <v>721</v>
      </c>
      <c r="U71" s="338" t="str">
        <f>ITEM_all_first!$E$90</f>
        <v/>
      </c>
      <c r="V71" s="338"/>
      <c r="W71" s="338"/>
      <c r="X71" s="338"/>
      <c r="Y71" s="338"/>
      <c r="Z71" s="9" t="s">
        <v>148</v>
      </c>
    </row>
    <row r="72" spans="4:37" ht="9.9499999999999993" customHeight="1" x14ac:dyDescent="0.15"/>
    <row r="73" spans="4:37" ht="15" customHeight="1" x14ac:dyDescent="0.15">
      <c r="D73" s="36" t="str">
        <f>ITEM_all_first!$E$91</f>
        <v>□</v>
      </c>
      <c r="E73" s="6" t="s">
        <v>724</v>
      </c>
    </row>
    <row r="74" spans="4:37" ht="15" customHeight="1" x14ac:dyDescent="0.15">
      <c r="D74" s="6" t="s">
        <v>128</v>
      </c>
      <c r="E74" s="6" t="s">
        <v>129</v>
      </c>
      <c r="F74" s="6" t="s">
        <v>135</v>
      </c>
      <c r="L74" s="6" t="s">
        <v>130</v>
      </c>
      <c r="M74" s="291" t="str">
        <f>ITEM_all_first!$E$92</f>
        <v/>
      </c>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row>
    <row r="75" spans="4:37" ht="15" customHeight="1" x14ac:dyDescent="0.15">
      <c r="D75" s="6" t="s">
        <v>128</v>
      </c>
      <c r="E75" s="6" t="s">
        <v>131</v>
      </c>
      <c r="F75" s="6" t="s">
        <v>141</v>
      </c>
      <c r="L75" s="6" t="s">
        <v>130</v>
      </c>
      <c r="M75" s="6" t="s">
        <v>725</v>
      </c>
      <c r="U75" s="338" t="str">
        <f>ITEM_all_first!$E$93</f>
        <v/>
      </c>
      <c r="V75" s="338"/>
      <c r="W75" s="338"/>
      <c r="X75" s="338"/>
      <c r="Y75" s="338"/>
      <c r="Z75" s="9" t="s">
        <v>148</v>
      </c>
    </row>
    <row r="76" spans="4:37" ht="15" customHeight="1" x14ac:dyDescent="0.15">
      <c r="D76" s="6" t="s">
        <v>128</v>
      </c>
      <c r="E76" s="6" t="s">
        <v>129</v>
      </c>
      <c r="F76" s="6" t="s">
        <v>135</v>
      </c>
      <c r="L76" s="6" t="s">
        <v>130</v>
      </c>
      <c r="M76" s="291" t="str">
        <f>ITEM_all_first!$E$94</f>
        <v/>
      </c>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row>
    <row r="77" spans="4:37" ht="15" customHeight="1" x14ac:dyDescent="0.15">
      <c r="D77" s="6" t="s">
        <v>128</v>
      </c>
      <c r="E77" s="6" t="s">
        <v>131</v>
      </c>
      <c r="F77" s="6" t="s">
        <v>141</v>
      </c>
      <c r="L77" s="6" t="s">
        <v>130</v>
      </c>
      <c r="M77" s="6" t="s">
        <v>725</v>
      </c>
      <c r="U77" s="338" t="str">
        <f>ITEM_all_first!$E$95</f>
        <v/>
      </c>
      <c r="V77" s="338"/>
      <c r="W77" s="338"/>
      <c r="X77" s="338"/>
      <c r="Y77" s="338"/>
      <c r="Z77" s="9" t="s">
        <v>148</v>
      </c>
    </row>
    <row r="78" spans="4:37" ht="15" customHeight="1" x14ac:dyDescent="0.15">
      <c r="D78" s="6" t="s">
        <v>128</v>
      </c>
      <c r="E78" s="6" t="s">
        <v>129</v>
      </c>
      <c r="F78" s="6" t="s">
        <v>135</v>
      </c>
      <c r="L78" s="6" t="s">
        <v>130</v>
      </c>
      <c r="M78" s="291" t="str">
        <f>ITEM_all_first!$E$96</f>
        <v/>
      </c>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row>
    <row r="79" spans="4:37" ht="15" customHeight="1" x14ac:dyDescent="0.15">
      <c r="D79" s="6" t="s">
        <v>128</v>
      </c>
      <c r="E79" s="6" t="s">
        <v>131</v>
      </c>
      <c r="F79" s="6" t="s">
        <v>141</v>
      </c>
      <c r="L79" s="6" t="s">
        <v>130</v>
      </c>
      <c r="M79" s="6" t="s">
        <v>725</v>
      </c>
      <c r="U79" s="338" t="str">
        <f>ITEM_all_first!$E$97</f>
        <v/>
      </c>
      <c r="V79" s="338"/>
      <c r="W79" s="338"/>
      <c r="X79" s="338"/>
      <c r="Y79" s="338"/>
      <c r="Z79" s="9" t="s">
        <v>148</v>
      </c>
    </row>
    <row r="80" spans="4:37" ht="9.9499999999999993" customHeight="1" x14ac:dyDescent="0.15"/>
    <row r="81" spans="2:37" ht="15" customHeight="1" x14ac:dyDescent="0.15">
      <c r="D81" s="36" t="str">
        <f>ITEM_all_first!$E$98</f>
        <v>□</v>
      </c>
      <c r="E81" s="6" t="s">
        <v>726</v>
      </c>
    </row>
    <row r="82" spans="2:37" ht="15" customHeight="1" x14ac:dyDescent="0.15">
      <c r="D82" s="6" t="s">
        <v>128</v>
      </c>
      <c r="E82" s="6" t="s">
        <v>129</v>
      </c>
      <c r="F82" s="6" t="s">
        <v>135</v>
      </c>
      <c r="L82" s="6" t="s">
        <v>130</v>
      </c>
      <c r="M82" s="291" t="str">
        <f>ITEM_all_first!$E$99</f>
        <v/>
      </c>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row>
    <row r="83" spans="2:37" ht="15" customHeight="1" x14ac:dyDescent="0.15">
      <c r="D83" s="6" t="s">
        <v>128</v>
      </c>
      <c r="E83" s="6" t="s">
        <v>131</v>
      </c>
      <c r="F83" s="6" t="s">
        <v>141</v>
      </c>
      <c r="L83" s="6" t="s">
        <v>130</v>
      </c>
      <c r="M83" s="6" t="s">
        <v>725</v>
      </c>
      <c r="U83" s="338" t="str">
        <f>ITEM_all_first!$E$100</f>
        <v/>
      </c>
      <c r="V83" s="338"/>
      <c r="W83" s="338"/>
      <c r="X83" s="338"/>
      <c r="Y83" s="338"/>
      <c r="Z83" s="9" t="s">
        <v>148</v>
      </c>
    </row>
    <row r="84" spans="2:37" ht="15" customHeight="1" x14ac:dyDescent="0.15">
      <c r="D84" s="6" t="s">
        <v>128</v>
      </c>
      <c r="E84" s="6" t="s">
        <v>129</v>
      </c>
      <c r="F84" s="6" t="s">
        <v>135</v>
      </c>
      <c r="L84" s="6" t="s">
        <v>130</v>
      </c>
      <c r="M84" s="291" t="str">
        <f>ITEM_all_first!$E$101</f>
        <v/>
      </c>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row>
    <row r="85" spans="2:37" ht="15" customHeight="1" x14ac:dyDescent="0.15">
      <c r="D85" s="6" t="s">
        <v>128</v>
      </c>
      <c r="E85" s="6" t="s">
        <v>131</v>
      </c>
      <c r="F85" s="6" t="s">
        <v>141</v>
      </c>
      <c r="L85" s="6" t="s">
        <v>130</v>
      </c>
      <c r="M85" s="6" t="s">
        <v>725</v>
      </c>
      <c r="U85" s="338" t="str">
        <f>ITEM_all_first!$E$102</f>
        <v/>
      </c>
      <c r="V85" s="338"/>
      <c r="W85" s="338"/>
      <c r="X85" s="338"/>
      <c r="Y85" s="338"/>
      <c r="Z85" s="9" t="s">
        <v>148</v>
      </c>
    </row>
    <row r="86" spans="2:37" ht="15" customHeight="1" x14ac:dyDescent="0.15">
      <c r="D86" s="6" t="s">
        <v>128</v>
      </c>
      <c r="E86" s="6" t="s">
        <v>129</v>
      </c>
      <c r="F86" s="6" t="s">
        <v>135</v>
      </c>
      <c r="L86" s="6" t="s">
        <v>130</v>
      </c>
      <c r="M86" s="291" t="str">
        <f>ITEM_all_first!$E$103</f>
        <v/>
      </c>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row>
    <row r="87" spans="2:37" ht="15" customHeight="1" x14ac:dyDescent="0.15">
      <c r="B87" s="30"/>
      <c r="C87" s="30"/>
      <c r="D87" s="30" t="s">
        <v>128</v>
      </c>
      <c r="E87" s="30" t="s">
        <v>131</v>
      </c>
      <c r="F87" s="30" t="s">
        <v>141</v>
      </c>
      <c r="G87" s="30"/>
      <c r="H87" s="30"/>
      <c r="I87" s="30"/>
      <c r="J87" s="30"/>
      <c r="K87" s="30"/>
      <c r="L87" s="30" t="s">
        <v>130</v>
      </c>
      <c r="M87" s="30" t="s">
        <v>725</v>
      </c>
      <c r="N87" s="30"/>
      <c r="O87" s="30"/>
      <c r="P87" s="30"/>
      <c r="Q87" s="30"/>
      <c r="R87" s="30"/>
      <c r="S87" s="30"/>
      <c r="T87" s="30"/>
      <c r="U87" s="339" t="str">
        <f>ITEM_all_first!$E$104</f>
        <v/>
      </c>
      <c r="V87" s="339"/>
      <c r="W87" s="339"/>
      <c r="X87" s="339"/>
      <c r="Y87" s="339"/>
      <c r="Z87" s="32" t="s">
        <v>148</v>
      </c>
      <c r="AA87" s="30"/>
      <c r="AB87" s="30"/>
      <c r="AC87" s="30"/>
      <c r="AD87" s="30"/>
      <c r="AE87" s="30"/>
      <c r="AF87" s="30"/>
      <c r="AG87" s="30"/>
      <c r="AH87" s="30"/>
      <c r="AI87" s="30"/>
      <c r="AJ87" s="30"/>
      <c r="AK87" s="30"/>
    </row>
    <row r="88" spans="2:37" ht="15" customHeight="1" x14ac:dyDescent="0.15">
      <c r="B88" s="6" t="s">
        <v>435</v>
      </c>
    </row>
    <row r="89" spans="2:37" ht="15" customHeight="1" x14ac:dyDescent="0.15">
      <c r="D89" s="6" t="s">
        <v>728</v>
      </c>
    </row>
    <row r="90" spans="2:37" ht="15" customHeight="1" x14ac:dyDescent="0.15">
      <c r="D90" s="6" t="s">
        <v>128</v>
      </c>
      <c r="E90" s="6" t="s">
        <v>129</v>
      </c>
      <c r="F90" s="6" t="s">
        <v>135</v>
      </c>
      <c r="L90" s="6" t="s">
        <v>130</v>
      </c>
      <c r="M90" s="291" t="str">
        <f>ITEM_all_first!$E$105</f>
        <v/>
      </c>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row>
    <row r="91" spans="2:37" ht="15" customHeight="1" x14ac:dyDescent="0.15">
      <c r="D91" s="6" t="s">
        <v>128</v>
      </c>
      <c r="E91" s="6" t="s">
        <v>131</v>
      </c>
      <c r="F91" s="6" t="s">
        <v>729</v>
      </c>
      <c r="L91" s="6" t="s">
        <v>130</v>
      </c>
      <c r="M91" s="291" t="str">
        <f>ITEM_all_first!$E$106</f>
        <v/>
      </c>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row>
    <row r="92" spans="2:37" ht="15" customHeight="1" x14ac:dyDescent="0.15">
      <c r="D92" s="6" t="s">
        <v>128</v>
      </c>
      <c r="E92" s="6" t="s">
        <v>132</v>
      </c>
      <c r="F92" s="6" t="s">
        <v>136</v>
      </c>
      <c r="L92" s="6" t="s">
        <v>130</v>
      </c>
      <c r="M92" s="72" t="s">
        <v>1437</v>
      </c>
      <c r="N92" s="291" t="str">
        <f>ITEM_all_first!$E$107</f>
        <v/>
      </c>
      <c r="O92" s="291"/>
      <c r="P92" s="291"/>
      <c r="Q92" s="291"/>
      <c r="R92" s="291"/>
      <c r="S92" s="12"/>
    </row>
    <row r="93" spans="2:37" ht="15" customHeight="1" x14ac:dyDescent="0.15">
      <c r="D93" s="6" t="s">
        <v>128</v>
      </c>
      <c r="E93" s="6" t="s">
        <v>137</v>
      </c>
      <c r="F93" s="6" t="s">
        <v>143</v>
      </c>
      <c r="L93" s="6" t="s">
        <v>130</v>
      </c>
      <c r="M93" s="291" t="str">
        <f>ITEM_all_first!$E$108</f>
        <v/>
      </c>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row>
    <row r="94" spans="2:37" ht="15" customHeight="1" x14ac:dyDescent="0.15">
      <c r="D94" s="6" t="s">
        <v>128</v>
      </c>
      <c r="E94" s="6" t="s">
        <v>133</v>
      </c>
      <c r="F94" s="6" t="s">
        <v>139</v>
      </c>
      <c r="L94" s="6" t="s">
        <v>130</v>
      </c>
      <c r="M94" s="291" t="str">
        <f>ITEM_all_first!$E$109</f>
        <v/>
      </c>
      <c r="N94" s="291"/>
      <c r="O94" s="291"/>
      <c r="P94" s="291"/>
      <c r="Q94" s="291"/>
      <c r="R94" s="291"/>
      <c r="S94" s="12"/>
      <c r="T94" s="9"/>
      <c r="U94" s="12"/>
      <c r="V94" s="12"/>
      <c r="W94" s="12"/>
    </row>
    <row r="95" spans="2:37" ht="15" customHeight="1" x14ac:dyDescent="0.15">
      <c r="D95" s="6" t="s">
        <v>128</v>
      </c>
      <c r="E95" s="6" t="s">
        <v>144</v>
      </c>
      <c r="F95" s="6" t="s">
        <v>730</v>
      </c>
      <c r="L95" s="6" t="s">
        <v>130</v>
      </c>
      <c r="M95" s="291" t="str">
        <f>ITEM_all_first!$E$110</f>
        <v/>
      </c>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row>
    <row r="96" spans="2:37" ht="15" customHeight="1" x14ac:dyDescent="0.15">
      <c r="D96" s="6" t="s">
        <v>128</v>
      </c>
      <c r="E96" s="6" t="s">
        <v>153</v>
      </c>
      <c r="F96" s="6" t="s">
        <v>731</v>
      </c>
      <c r="N96" s="6" t="s">
        <v>130</v>
      </c>
      <c r="O96" s="291" t="str">
        <f>ITEM_all_first!$E$111</f>
        <v/>
      </c>
      <c r="P96" s="291"/>
      <c r="Q96" s="291"/>
      <c r="R96" s="291"/>
      <c r="S96" s="291"/>
      <c r="T96" s="291"/>
      <c r="U96" s="291"/>
      <c r="V96" s="291"/>
      <c r="W96" s="291"/>
      <c r="X96" s="291"/>
      <c r="Y96" s="291"/>
      <c r="Z96" s="291"/>
      <c r="AA96" s="291"/>
      <c r="AB96" s="291"/>
      <c r="AC96" s="291"/>
      <c r="AD96" s="291"/>
      <c r="AE96" s="291"/>
      <c r="AF96" s="291"/>
      <c r="AG96" s="291"/>
      <c r="AH96" s="291"/>
      <c r="AI96" s="291"/>
      <c r="AJ96" s="291"/>
      <c r="AK96" s="291"/>
    </row>
    <row r="97" spans="4:37" ht="9.9499999999999993" customHeight="1" x14ac:dyDescent="0.15"/>
    <row r="98" spans="4:37" ht="15" customHeight="1" x14ac:dyDescent="0.15">
      <c r="D98" s="6" t="s">
        <v>732</v>
      </c>
    </row>
    <row r="99" spans="4:37" ht="15" customHeight="1" x14ac:dyDescent="0.15">
      <c r="D99" s="6" t="s">
        <v>128</v>
      </c>
      <c r="E99" s="6" t="s">
        <v>129</v>
      </c>
      <c r="F99" s="6" t="s">
        <v>135</v>
      </c>
      <c r="L99" s="6" t="s">
        <v>130</v>
      </c>
      <c r="M99" s="291" t="str">
        <f>ITEM_all_first!$E$112</f>
        <v/>
      </c>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row>
    <row r="100" spans="4:37" ht="15" customHeight="1" x14ac:dyDescent="0.15">
      <c r="D100" s="6" t="s">
        <v>128</v>
      </c>
      <c r="E100" s="6" t="s">
        <v>131</v>
      </c>
      <c r="F100" s="6" t="s">
        <v>729</v>
      </c>
      <c r="L100" s="6" t="s">
        <v>130</v>
      </c>
      <c r="M100" s="291" t="str">
        <f>ITEM_all_first!$E$113</f>
        <v/>
      </c>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row>
    <row r="101" spans="4:37" ht="15" customHeight="1" x14ac:dyDescent="0.15">
      <c r="D101" s="6" t="s">
        <v>128</v>
      </c>
      <c r="E101" s="6" t="s">
        <v>132</v>
      </c>
      <c r="F101" s="6" t="s">
        <v>136</v>
      </c>
      <c r="L101" s="6" t="s">
        <v>130</v>
      </c>
      <c r="M101" s="72" t="s">
        <v>1437</v>
      </c>
      <c r="N101" s="291" t="str">
        <f>ITEM_all_first!$E$114</f>
        <v/>
      </c>
      <c r="O101" s="291"/>
      <c r="P101" s="291"/>
      <c r="Q101" s="291"/>
      <c r="R101" s="291"/>
      <c r="S101" s="12"/>
    </row>
    <row r="102" spans="4:37" ht="15" customHeight="1" x14ac:dyDescent="0.15">
      <c r="D102" s="6" t="s">
        <v>128</v>
      </c>
      <c r="E102" s="6" t="s">
        <v>137</v>
      </c>
      <c r="F102" s="6" t="s">
        <v>143</v>
      </c>
      <c r="L102" s="6" t="s">
        <v>130</v>
      </c>
      <c r="M102" s="291" t="str">
        <f>ITEM_all_first!$E$115</f>
        <v/>
      </c>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row>
    <row r="103" spans="4:37" ht="15" customHeight="1" x14ac:dyDescent="0.15">
      <c r="D103" s="6" t="s">
        <v>128</v>
      </c>
      <c r="E103" s="6" t="s">
        <v>133</v>
      </c>
      <c r="F103" s="6" t="s">
        <v>139</v>
      </c>
      <c r="L103" s="6" t="s">
        <v>130</v>
      </c>
      <c r="M103" s="291" t="str">
        <f>ITEM_all_first!$E$116</f>
        <v/>
      </c>
      <c r="N103" s="291"/>
      <c r="O103" s="291"/>
      <c r="P103" s="291"/>
      <c r="Q103" s="291"/>
      <c r="R103" s="291"/>
      <c r="S103" s="12"/>
      <c r="T103" s="9"/>
      <c r="U103" s="12"/>
      <c r="V103" s="12"/>
      <c r="W103" s="12"/>
    </row>
    <row r="104" spans="4:37" ht="15" customHeight="1" x14ac:dyDescent="0.15">
      <c r="D104" s="6" t="s">
        <v>128</v>
      </c>
      <c r="E104" s="6" t="s">
        <v>144</v>
      </c>
      <c r="F104" s="6" t="s">
        <v>730</v>
      </c>
      <c r="L104" s="6" t="s">
        <v>130</v>
      </c>
      <c r="M104" s="291" t="str">
        <f>ITEM_all_first!$E$117</f>
        <v/>
      </c>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row>
    <row r="105" spans="4:37" ht="15" customHeight="1" x14ac:dyDescent="0.15">
      <c r="D105" s="6" t="s">
        <v>128</v>
      </c>
      <c r="E105" s="6" t="s">
        <v>153</v>
      </c>
      <c r="F105" s="6" t="s">
        <v>731</v>
      </c>
      <c r="N105" s="6" t="s">
        <v>130</v>
      </c>
      <c r="O105" s="291" t="str">
        <f>ITEM_all_first!$E$118</f>
        <v/>
      </c>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row>
    <row r="106" spans="4:37" ht="9.9499999999999993" customHeight="1" x14ac:dyDescent="0.15"/>
    <row r="107" spans="4:37" ht="15" customHeight="1" x14ac:dyDescent="0.15">
      <c r="D107" s="6" t="s">
        <v>128</v>
      </c>
      <c r="E107" s="6" t="s">
        <v>129</v>
      </c>
      <c r="F107" s="6" t="s">
        <v>135</v>
      </c>
      <c r="L107" s="6" t="s">
        <v>130</v>
      </c>
      <c r="M107" s="291" t="str">
        <f>ITEM_all_first!$E$119</f>
        <v/>
      </c>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row>
    <row r="108" spans="4:37" ht="15" customHeight="1" x14ac:dyDescent="0.15">
      <c r="D108" s="6" t="s">
        <v>128</v>
      </c>
      <c r="E108" s="6" t="s">
        <v>131</v>
      </c>
      <c r="F108" s="6" t="s">
        <v>729</v>
      </c>
      <c r="L108" s="6" t="s">
        <v>130</v>
      </c>
      <c r="M108" s="291" t="str">
        <f>ITEM_all_first!$E$120</f>
        <v/>
      </c>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row>
    <row r="109" spans="4:37" ht="15" customHeight="1" x14ac:dyDescent="0.15">
      <c r="D109" s="6" t="s">
        <v>128</v>
      </c>
      <c r="E109" s="6" t="s">
        <v>132</v>
      </c>
      <c r="F109" s="6" t="s">
        <v>136</v>
      </c>
      <c r="L109" s="6" t="s">
        <v>130</v>
      </c>
      <c r="M109" s="72" t="s">
        <v>1437</v>
      </c>
      <c r="N109" s="291" t="str">
        <f>ITEM_all_first!$E$121</f>
        <v/>
      </c>
      <c r="O109" s="291"/>
      <c r="P109" s="291"/>
      <c r="Q109" s="291"/>
      <c r="R109" s="291"/>
      <c r="S109" s="12"/>
    </row>
    <row r="110" spans="4:37" ht="15" customHeight="1" x14ac:dyDescent="0.15">
      <c r="D110" s="6" t="s">
        <v>128</v>
      </c>
      <c r="E110" s="6" t="s">
        <v>137</v>
      </c>
      <c r="F110" s="6" t="s">
        <v>143</v>
      </c>
      <c r="L110" s="6" t="s">
        <v>130</v>
      </c>
      <c r="M110" s="291" t="str">
        <f>ITEM_all_first!$E$122</f>
        <v/>
      </c>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row>
    <row r="111" spans="4:37" ht="15" customHeight="1" x14ac:dyDescent="0.15">
      <c r="D111" s="6" t="s">
        <v>128</v>
      </c>
      <c r="E111" s="6" t="s">
        <v>133</v>
      </c>
      <c r="F111" s="6" t="s">
        <v>139</v>
      </c>
      <c r="L111" s="6" t="s">
        <v>130</v>
      </c>
      <c r="M111" s="291" t="str">
        <f>ITEM_all_first!$E$123</f>
        <v/>
      </c>
      <c r="N111" s="291"/>
      <c r="O111" s="291"/>
      <c r="P111" s="291"/>
      <c r="Q111" s="291"/>
      <c r="R111" s="291"/>
      <c r="S111" s="12"/>
      <c r="T111" s="9"/>
      <c r="U111" s="12"/>
      <c r="V111" s="12"/>
      <c r="W111" s="12"/>
    </row>
    <row r="112" spans="4:37" ht="15" customHeight="1" x14ac:dyDescent="0.15">
      <c r="D112" s="6" t="s">
        <v>128</v>
      </c>
      <c r="E112" s="6" t="s">
        <v>144</v>
      </c>
      <c r="F112" s="6" t="s">
        <v>730</v>
      </c>
      <c r="L112" s="6" t="s">
        <v>130</v>
      </c>
      <c r="M112" s="291" t="str">
        <f>ITEM_all_first!$E$124</f>
        <v/>
      </c>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row>
    <row r="113" spans="2:37" ht="15" customHeight="1" x14ac:dyDescent="0.15">
      <c r="D113" s="6" t="s">
        <v>128</v>
      </c>
      <c r="E113" s="6" t="s">
        <v>153</v>
      </c>
      <c r="F113" s="6" t="s">
        <v>731</v>
      </c>
      <c r="N113" s="6" t="s">
        <v>130</v>
      </c>
      <c r="O113" s="291" t="str">
        <f>ITEM_all_first!$E$125</f>
        <v/>
      </c>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row>
    <row r="114" spans="2:37" ht="9.9499999999999993" customHeight="1" x14ac:dyDescent="0.15"/>
    <row r="115" spans="2:37" ht="15" customHeight="1" x14ac:dyDescent="0.15">
      <c r="D115" s="6" t="s">
        <v>128</v>
      </c>
      <c r="E115" s="6" t="s">
        <v>129</v>
      </c>
      <c r="F115" s="6" t="s">
        <v>135</v>
      </c>
      <c r="L115" s="6" t="s">
        <v>130</v>
      </c>
      <c r="M115" s="291" t="str">
        <f>ITEM_all_first!$E$126</f>
        <v/>
      </c>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row>
    <row r="116" spans="2:37" ht="15" customHeight="1" x14ac:dyDescent="0.15">
      <c r="D116" s="6" t="s">
        <v>128</v>
      </c>
      <c r="E116" s="6" t="s">
        <v>131</v>
      </c>
      <c r="F116" s="6" t="s">
        <v>729</v>
      </c>
      <c r="L116" s="6" t="s">
        <v>130</v>
      </c>
      <c r="M116" s="291" t="str">
        <f>ITEM_all_first!$E$127</f>
        <v/>
      </c>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row>
    <row r="117" spans="2:37" ht="15" customHeight="1" x14ac:dyDescent="0.15">
      <c r="D117" s="6" t="s">
        <v>128</v>
      </c>
      <c r="E117" s="6" t="s">
        <v>132</v>
      </c>
      <c r="F117" s="6" t="s">
        <v>136</v>
      </c>
      <c r="L117" s="6" t="s">
        <v>130</v>
      </c>
      <c r="M117" s="72" t="s">
        <v>1437</v>
      </c>
      <c r="N117" s="291" t="str">
        <f>ITEM_all_first!$E$128</f>
        <v/>
      </c>
      <c r="O117" s="291"/>
      <c r="P117" s="291"/>
      <c r="Q117" s="291"/>
      <c r="R117" s="291"/>
      <c r="S117" s="12"/>
    </row>
    <row r="118" spans="2:37" ht="15" customHeight="1" x14ac:dyDescent="0.15">
      <c r="D118" s="6" t="s">
        <v>128</v>
      </c>
      <c r="E118" s="6" t="s">
        <v>137</v>
      </c>
      <c r="F118" s="6" t="s">
        <v>143</v>
      </c>
      <c r="L118" s="6" t="s">
        <v>130</v>
      </c>
      <c r="M118" s="291" t="str">
        <f>ITEM_all_first!$E$129</f>
        <v/>
      </c>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row>
    <row r="119" spans="2:37" ht="15" customHeight="1" x14ac:dyDescent="0.15">
      <c r="D119" s="6" t="s">
        <v>128</v>
      </c>
      <c r="E119" s="6" t="s">
        <v>133</v>
      </c>
      <c r="F119" s="6" t="s">
        <v>139</v>
      </c>
      <c r="L119" s="6" t="s">
        <v>130</v>
      </c>
      <c r="M119" s="291" t="str">
        <f>ITEM_all_first!$E$130</f>
        <v/>
      </c>
      <c r="N119" s="291"/>
      <c r="O119" s="291"/>
      <c r="P119" s="291"/>
      <c r="Q119" s="291"/>
      <c r="R119" s="291"/>
      <c r="S119" s="12"/>
      <c r="T119" s="9"/>
      <c r="U119" s="12"/>
      <c r="V119" s="12"/>
      <c r="W119" s="12"/>
    </row>
    <row r="120" spans="2:37" ht="15" customHeight="1" x14ac:dyDescent="0.15">
      <c r="D120" s="6" t="s">
        <v>128</v>
      </c>
      <c r="E120" s="6" t="s">
        <v>144</v>
      </c>
      <c r="F120" s="6" t="s">
        <v>730</v>
      </c>
      <c r="L120" s="6" t="s">
        <v>130</v>
      </c>
      <c r="M120" s="291" t="str">
        <f>ITEM_all_first!$E$131</f>
        <v/>
      </c>
      <c r="N120" s="291"/>
      <c r="O120" s="291"/>
      <c r="P120" s="291"/>
      <c r="Q120" s="291"/>
      <c r="R120" s="291"/>
      <c r="S120" s="291"/>
      <c r="T120" s="291"/>
      <c r="U120" s="291"/>
      <c r="V120" s="291"/>
      <c r="W120" s="291"/>
      <c r="X120" s="291"/>
      <c r="Y120" s="291"/>
      <c r="Z120" s="291"/>
      <c r="AA120" s="291"/>
      <c r="AB120" s="291"/>
      <c r="AC120" s="291"/>
      <c r="AD120" s="291"/>
      <c r="AE120" s="291"/>
      <c r="AF120" s="291"/>
      <c r="AG120" s="291"/>
      <c r="AH120" s="291"/>
      <c r="AI120" s="291"/>
      <c r="AJ120" s="291"/>
      <c r="AK120" s="291"/>
    </row>
    <row r="121" spans="2:37" ht="15" customHeight="1" x14ac:dyDescent="0.15">
      <c r="D121" s="6" t="s">
        <v>128</v>
      </c>
      <c r="E121" s="6" t="s">
        <v>153</v>
      </c>
      <c r="F121" s="6" t="s">
        <v>731</v>
      </c>
      <c r="N121" s="6" t="s">
        <v>130</v>
      </c>
      <c r="O121" s="291" t="str">
        <f>ITEM_all_first!$E$132</f>
        <v/>
      </c>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row>
    <row r="123" spans="2:37" ht="1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2:37" ht="15" customHeight="1" x14ac:dyDescent="0.15">
      <c r="B124" s="6" t="s">
        <v>440</v>
      </c>
    </row>
    <row r="125" spans="2:37" ht="15" customHeight="1" x14ac:dyDescent="0.15">
      <c r="D125" s="6" t="s">
        <v>441</v>
      </c>
    </row>
    <row r="126" spans="2:37" ht="15" customHeight="1" x14ac:dyDescent="0.15">
      <c r="D126" s="6" t="s">
        <v>128</v>
      </c>
      <c r="E126" s="6" t="s">
        <v>129</v>
      </c>
      <c r="F126" s="6" t="s">
        <v>141</v>
      </c>
      <c r="L126" s="6" t="s">
        <v>130</v>
      </c>
      <c r="M126" s="9" t="s">
        <v>529</v>
      </c>
      <c r="N126" s="294" t="str">
        <f>IF($M$127="","",VLOOKUP($M$127,'担当登録(代理設計監理)'!$C$11:$K$30,2,FALSE))</f>
        <v/>
      </c>
      <c r="O126" s="294"/>
      <c r="P126" s="294"/>
      <c r="Q126" s="294"/>
      <c r="R126" s="9" t="s">
        <v>146</v>
      </c>
      <c r="S126" s="6" t="s">
        <v>150</v>
      </c>
      <c r="X126" s="9" t="s">
        <v>145</v>
      </c>
      <c r="Y126" s="294" t="str">
        <f>IF($M$127="","",VLOOKUP($M$127,'担当登録(代理設計監理)'!$C$11:$K$30,3,FALSE))</f>
        <v/>
      </c>
      <c r="Z126" s="294"/>
      <c r="AA126" s="294"/>
      <c r="AB126" s="294"/>
      <c r="AC126" s="9" t="s">
        <v>146</v>
      </c>
      <c r="AG126" s="33" t="s">
        <v>151</v>
      </c>
      <c r="AH126" s="294" t="str">
        <f>IF($M$127="","",VLOOKUP($M$127,'担当登録(代理設計監理)'!$C$11:$K$30,4,FALSE))</f>
        <v/>
      </c>
      <c r="AI126" s="294"/>
      <c r="AJ126" s="294"/>
      <c r="AK126" s="9" t="s">
        <v>148</v>
      </c>
    </row>
    <row r="127" spans="2:37" ht="15" customHeight="1" x14ac:dyDescent="0.15">
      <c r="D127" s="6" t="s">
        <v>128</v>
      </c>
      <c r="E127" s="6" t="s">
        <v>131</v>
      </c>
      <c r="F127" s="6" t="s">
        <v>135</v>
      </c>
      <c r="L127" s="6" t="s">
        <v>130</v>
      </c>
      <c r="M127" s="291" t="str">
        <f>ITEM_all_first!$E$136</f>
        <v/>
      </c>
      <c r="N127" s="291"/>
      <c r="O127" s="291"/>
      <c r="P127" s="291"/>
      <c r="Q127" s="291"/>
      <c r="R127" s="291"/>
      <c r="S127" s="291"/>
      <c r="T127" s="291"/>
      <c r="U127" s="291"/>
      <c r="V127" s="291"/>
      <c r="W127" s="291"/>
      <c r="X127" s="291"/>
      <c r="Y127" s="291"/>
      <c r="Z127" s="291"/>
      <c r="AA127" s="291"/>
      <c r="AB127" s="291"/>
      <c r="AC127" s="291"/>
      <c r="AD127" s="291"/>
      <c r="AE127" s="291"/>
      <c r="AF127" s="291"/>
      <c r="AG127" s="291"/>
      <c r="AH127" s="291"/>
      <c r="AI127" s="291"/>
      <c r="AJ127" s="291"/>
      <c r="AK127" s="291"/>
    </row>
    <row r="128" spans="2:37" ht="15" customHeight="1" x14ac:dyDescent="0.15">
      <c r="D128" s="6" t="s">
        <v>128</v>
      </c>
      <c r="E128" s="6" t="s">
        <v>132</v>
      </c>
      <c r="F128" s="6" t="s">
        <v>142</v>
      </c>
      <c r="L128" s="6" t="s">
        <v>130</v>
      </c>
      <c r="M128" s="9" t="s">
        <v>145</v>
      </c>
      <c r="N128" s="294" t="str">
        <f>IF($M$127="","",VLOOKUP($M$127,'担当登録(代理設計監理)'!$C$11:$K$30,7,FALSE))</f>
        <v/>
      </c>
      <c r="O128" s="294"/>
      <c r="P128" s="294"/>
      <c r="Q128" s="294"/>
      <c r="R128" s="9" t="s">
        <v>146</v>
      </c>
      <c r="S128" s="6" t="s">
        <v>147</v>
      </c>
      <c r="X128" s="9" t="s">
        <v>145</v>
      </c>
      <c r="Y128" s="294" t="str">
        <f>IF($M$127="","",VLOOKUP($M$127,'担当登録(代理設計監理)'!$C$11:$K$30,8,FALSE))</f>
        <v/>
      </c>
      <c r="Z128" s="294"/>
      <c r="AA128" s="294"/>
      <c r="AB128" s="294"/>
      <c r="AC128" s="9" t="s">
        <v>146</v>
      </c>
      <c r="AG128" s="33" t="s">
        <v>149</v>
      </c>
      <c r="AH128" s="294" t="str">
        <f>IF($M$127="","",VLOOKUP($M$127,'担当登録(代理設計監理)'!$C$11:$K$30,9,FALSE))</f>
        <v/>
      </c>
      <c r="AI128" s="294"/>
      <c r="AJ128" s="294"/>
      <c r="AK128" s="9" t="s">
        <v>148</v>
      </c>
    </row>
    <row r="129" spans="4:37" ht="15" customHeight="1" x14ac:dyDescent="0.15">
      <c r="M129" s="295" t="str">
        <f>IF($M$127="","",VLOOKUP($M$127,'担当登録(代理設計監理)'!$C$11:$K$30,6,FALSE))</f>
        <v/>
      </c>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95"/>
      <c r="AJ129" s="295"/>
      <c r="AK129" s="295"/>
    </row>
    <row r="130" spans="4:37" ht="15" customHeight="1" x14ac:dyDescent="0.15">
      <c r="D130" s="6" t="s">
        <v>128</v>
      </c>
      <c r="E130" s="6" t="s">
        <v>137</v>
      </c>
      <c r="F130" s="6" t="s">
        <v>136</v>
      </c>
      <c r="L130" s="6" t="s">
        <v>130</v>
      </c>
      <c r="M130" s="72" t="s">
        <v>1437</v>
      </c>
      <c r="N130" s="295" t="str">
        <f>IF($M$127="","",VLOOKUP($M$127,'担当登録(代理設計監理)'!$C$11:$N$30,10,FALSE))</f>
        <v/>
      </c>
      <c r="O130" s="295"/>
      <c r="P130" s="295"/>
      <c r="Q130" s="295"/>
      <c r="R130" s="295"/>
      <c r="S130" s="87"/>
    </row>
    <row r="131" spans="4:37" ht="15" customHeight="1" x14ac:dyDescent="0.15">
      <c r="D131" s="6" t="s">
        <v>128</v>
      </c>
      <c r="E131" s="6" t="s">
        <v>133</v>
      </c>
      <c r="F131" s="6" t="s">
        <v>143</v>
      </c>
      <c r="L131" s="6" t="s">
        <v>130</v>
      </c>
      <c r="M131" s="295" t="str">
        <f>IF($M$127="","",VLOOKUP($M$127,'担当登録(代理設計監理)'!$C$11:$N$30,11,FALSE))</f>
        <v/>
      </c>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row>
    <row r="132" spans="4:37" ht="15" customHeight="1" x14ac:dyDescent="0.15">
      <c r="D132" s="6" t="s">
        <v>128</v>
      </c>
      <c r="E132" s="6" t="s">
        <v>144</v>
      </c>
      <c r="F132" s="6" t="s">
        <v>139</v>
      </c>
      <c r="L132" s="6" t="s">
        <v>130</v>
      </c>
      <c r="M132" s="295" t="str">
        <f>IF($M$127="","",VLOOKUP($M$127,'担当登録(代理設計監理)'!$C$11:$N$30,12,FALSE))</f>
        <v/>
      </c>
      <c r="N132" s="295"/>
      <c r="O132" s="295"/>
      <c r="P132" s="295"/>
      <c r="Q132" s="295"/>
      <c r="R132" s="295"/>
      <c r="S132" s="87"/>
      <c r="T132" s="9"/>
      <c r="U132" s="87"/>
      <c r="V132" s="87"/>
      <c r="W132" s="87"/>
    </row>
    <row r="133" spans="4:37" ht="15" customHeight="1" x14ac:dyDescent="0.15">
      <c r="D133" s="6" t="s">
        <v>128</v>
      </c>
      <c r="E133" s="6" t="s">
        <v>153</v>
      </c>
      <c r="F133" s="6" t="s">
        <v>442</v>
      </c>
      <c r="O133" s="6" t="s">
        <v>130</v>
      </c>
      <c r="P133" s="291" t="str">
        <f>ITEM_all_first!$E$144</f>
        <v/>
      </c>
      <c r="Q133" s="291"/>
      <c r="R133" s="291"/>
      <c r="S133" s="291"/>
      <c r="T133" s="291"/>
      <c r="U133" s="291" t="str">
        <f>ITEM_all_first!$E$145</f>
        <v/>
      </c>
      <c r="V133" s="291"/>
      <c r="W133" s="291"/>
      <c r="X133" s="291"/>
      <c r="Y133" s="291"/>
      <c r="Z133" s="291" t="str">
        <f>ITEM_all_first!$E$146</f>
        <v/>
      </c>
      <c r="AA133" s="291"/>
      <c r="AB133" s="291"/>
      <c r="AC133" s="291"/>
      <c r="AD133" s="291"/>
      <c r="AE133" s="291" t="str">
        <f>ITEM_all_first!$E$147</f>
        <v/>
      </c>
      <c r="AF133" s="291"/>
      <c r="AG133" s="291"/>
      <c r="AH133" s="291"/>
      <c r="AI133" s="291"/>
    </row>
    <row r="134" spans="4:37" ht="9.9499999999999993" customHeight="1" x14ac:dyDescent="0.15"/>
    <row r="135" spans="4:37" ht="15" customHeight="1" x14ac:dyDescent="0.15">
      <c r="D135" s="6" t="s">
        <v>443</v>
      </c>
    </row>
    <row r="136" spans="4:37" ht="15" customHeight="1" x14ac:dyDescent="0.15">
      <c r="D136" s="6" t="s">
        <v>128</v>
      </c>
      <c r="E136" s="6" t="s">
        <v>129</v>
      </c>
      <c r="F136" s="6" t="s">
        <v>141</v>
      </c>
      <c r="L136" s="6" t="s">
        <v>130</v>
      </c>
      <c r="M136" s="9" t="s">
        <v>529</v>
      </c>
      <c r="N136" s="294" t="str">
        <f>IF($M$137="","",VLOOKUP($M$137,'担当登録(代理設計監理)'!$C$11:$K$30,2,FALSE))</f>
        <v/>
      </c>
      <c r="O136" s="294"/>
      <c r="P136" s="294"/>
      <c r="Q136" s="294"/>
      <c r="R136" s="9" t="s">
        <v>146</v>
      </c>
      <c r="S136" s="6" t="s">
        <v>150</v>
      </c>
      <c r="X136" s="9" t="s">
        <v>145</v>
      </c>
      <c r="Y136" s="294" t="str">
        <f>IF($M$137="","",VLOOKUP($M$137,'担当登録(代理設計監理)'!$C$11:$K$30,3,FALSE))</f>
        <v/>
      </c>
      <c r="Z136" s="294"/>
      <c r="AA136" s="294"/>
      <c r="AB136" s="294"/>
      <c r="AC136" s="9" t="s">
        <v>146</v>
      </c>
      <c r="AG136" s="33" t="s">
        <v>151</v>
      </c>
      <c r="AH136" s="294" t="str">
        <f>IF($M$137="","",VLOOKUP($M$137,'担当登録(代理設計監理)'!$C$11:$K$30,4,FALSE))</f>
        <v/>
      </c>
      <c r="AI136" s="294"/>
      <c r="AJ136" s="294"/>
      <c r="AK136" s="9" t="s">
        <v>148</v>
      </c>
    </row>
    <row r="137" spans="4:37" ht="15" customHeight="1" x14ac:dyDescent="0.15">
      <c r="D137" s="6" t="s">
        <v>128</v>
      </c>
      <c r="E137" s="6" t="s">
        <v>131</v>
      </c>
      <c r="F137" s="6" t="s">
        <v>135</v>
      </c>
      <c r="L137" s="6" t="s">
        <v>130</v>
      </c>
      <c r="M137" s="291" t="str">
        <f>ITEM_all_first!$E$151</f>
        <v/>
      </c>
      <c r="N137" s="291"/>
      <c r="O137" s="291"/>
      <c r="P137" s="291"/>
      <c r="Q137" s="291"/>
      <c r="R137" s="291"/>
      <c r="S137" s="291"/>
      <c r="T137" s="291"/>
      <c r="U137" s="291"/>
      <c r="V137" s="291"/>
      <c r="W137" s="291"/>
      <c r="X137" s="291"/>
      <c r="Y137" s="291"/>
      <c r="Z137" s="291"/>
      <c r="AA137" s="291"/>
      <c r="AB137" s="291"/>
      <c r="AC137" s="291"/>
      <c r="AD137" s="291"/>
      <c r="AE137" s="291"/>
      <c r="AF137" s="291"/>
      <c r="AG137" s="291"/>
      <c r="AH137" s="291"/>
      <c r="AI137" s="291"/>
      <c r="AJ137" s="291"/>
      <c r="AK137" s="291"/>
    </row>
    <row r="138" spans="4:37" ht="15" customHeight="1" x14ac:dyDescent="0.15">
      <c r="D138" s="6" t="s">
        <v>128</v>
      </c>
      <c r="E138" s="6" t="s">
        <v>132</v>
      </c>
      <c r="F138" s="6" t="s">
        <v>142</v>
      </c>
      <c r="L138" s="6" t="s">
        <v>130</v>
      </c>
      <c r="M138" s="9" t="s">
        <v>145</v>
      </c>
      <c r="N138" s="294" t="str">
        <f>IF($M$137="","",VLOOKUP($M$137,'担当登録(代理設計監理)'!$C$11:$K$30,7,FALSE))</f>
        <v/>
      </c>
      <c r="O138" s="294"/>
      <c r="P138" s="294"/>
      <c r="Q138" s="294"/>
      <c r="R138" s="9" t="s">
        <v>146</v>
      </c>
      <c r="S138" s="6" t="s">
        <v>147</v>
      </c>
      <c r="X138" s="9" t="s">
        <v>145</v>
      </c>
      <c r="Y138" s="294" t="str">
        <f>IF($M$137="","",VLOOKUP($M$137,'担当登録(代理設計監理)'!$C$11:$K$30,8,FALSE))</f>
        <v/>
      </c>
      <c r="Z138" s="294"/>
      <c r="AA138" s="294"/>
      <c r="AB138" s="294"/>
      <c r="AC138" s="9" t="s">
        <v>146</v>
      </c>
      <c r="AG138" s="33" t="s">
        <v>149</v>
      </c>
      <c r="AH138" s="294" t="str">
        <f>IF($M$137="","",VLOOKUP($M$137,'担当登録(代理設計監理)'!$C$11:$K$30,9,FALSE))</f>
        <v/>
      </c>
      <c r="AI138" s="294"/>
      <c r="AJ138" s="294"/>
      <c r="AK138" s="9" t="s">
        <v>148</v>
      </c>
    </row>
    <row r="139" spans="4:37" ht="15" customHeight="1" x14ac:dyDescent="0.15">
      <c r="M139" s="295" t="str">
        <f>IF($M$137="","",VLOOKUP($M$137,'担当登録(代理設計監理)'!$C$11:$K$30,6,FALSE))</f>
        <v/>
      </c>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295"/>
      <c r="AK139" s="295"/>
    </row>
    <row r="140" spans="4:37" ht="15" customHeight="1" x14ac:dyDescent="0.15">
      <c r="D140" s="6" t="s">
        <v>128</v>
      </c>
      <c r="E140" s="6" t="s">
        <v>137</v>
      </c>
      <c r="F140" s="6" t="s">
        <v>136</v>
      </c>
      <c r="L140" s="6" t="s">
        <v>130</v>
      </c>
      <c r="M140" s="72" t="s">
        <v>1437</v>
      </c>
      <c r="N140" s="295" t="str">
        <f>IF($M$137="","",VLOOKUP($M$137,'担当登録(代理設計監理)'!$C$11:$N$30,10,FALSE))</f>
        <v/>
      </c>
      <c r="O140" s="295"/>
      <c r="P140" s="295"/>
      <c r="Q140" s="295"/>
      <c r="R140" s="295"/>
      <c r="S140" s="87"/>
    </row>
    <row r="141" spans="4:37" ht="15" customHeight="1" x14ac:dyDescent="0.15">
      <c r="D141" s="6" t="s">
        <v>128</v>
      </c>
      <c r="E141" s="6" t="s">
        <v>133</v>
      </c>
      <c r="F141" s="6" t="s">
        <v>143</v>
      </c>
      <c r="L141" s="6" t="s">
        <v>130</v>
      </c>
      <c r="M141" s="295" t="str">
        <f>IF($M$137="","",VLOOKUP($M$137,'担当登録(代理設計監理)'!$C$11:$N$30,11,FALSE))</f>
        <v/>
      </c>
      <c r="N141" s="295"/>
      <c r="O141" s="295"/>
      <c r="P141" s="295"/>
      <c r="Q141" s="295"/>
      <c r="R141" s="295"/>
      <c r="S141" s="295"/>
      <c r="T141" s="295"/>
      <c r="U141" s="295"/>
      <c r="V141" s="295"/>
      <c r="W141" s="295"/>
      <c r="X141" s="295"/>
      <c r="Y141" s="295"/>
      <c r="Z141" s="295"/>
      <c r="AA141" s="295"/>
      <c r="AB141" s="295"/>
      <c r="AC141" s="295"/>
      <c r="AD141" s="295"/>
      <c r="AE141" s="295"/>
      <c r="AF141" s="295"/>
      <c r="AG141" s="295"/>
      <c r="AH141" s="295"/>
      <c r="AI141" s="295"/>
      <c r="AJ141" s="295"/>
      <c r="AK141" s="295"/>
    </row>
    <row r="142" spans="4:37" ht="15" customHeight="1" x14ac:dyDescent="0.15">
      <c r="D142" s="6" t="s">
        <v>128</v>
      </c>
      <c r="E142" s="6" t="s">
        <v>144</v>
      </c>
      <c r="F142" s="6" t="s">
        <v>139</v>
      </c>
      <c r="L142" s="6" t="s">
        <v>130</v>
      </c>
      <c r="M142" s="295" t="str">
        <f>IF($M$137="","",VLOOKUP($M$137,'担当登録(代理設計監理)'!$C$11:$N$30,12,FALSE))</f>
        <v/>
      </c>
      <c r="N142" s="295"/>
      <c r="O142" s="295"/>
      <c r="P142" s="295"/>
      <c r="Q142" s="295"/>
      <c r="R142" s="295"/>
      <c r="S142" s="87"/>
      <c r="T142" s="9"/>
      <c r="U142" s="87"/>
      <c r="V142" s="87"/>
      <c r="W142" s="87"/>
    </row>
    <row r="143" spans="4:37" ht="15" customHeight="1" x14ac:dyDescent="0.15">
      <c r="D143" s="6" t="s">
        <v>128</v>
      </c>
      <c r="E143" s="6" t="s">
        <v>153</v>
      </c>
      <c r="F143" s="6" t="s">
        <v>442</v>
      </c>
      <c r="O143" s="6" t="s">
        <v>130</v>
      </c>
      <c r="P143" s="291" t="str">
        <f>ITEM_all_first!$E$159</f>
        <v/>
      </c>
      <c r="Q143" s="291"/>
      <c r="R143" s="291"/>
      <c r="S143" s="291"/>
      <c r="T143" s="291"/>
      <c r="U143" s="291" t="str">
        <f>ITEM_all_first!$E$160</f>
        <v/>
      </c>
      <c r="V143" s="291"/>
      <c r="W143" s="291"/>
      <c r="X143" s="291"/>
      <c r="Y143" s="291"/>
      <c r="Z143" s="291" t="str">
        <f>ITEM_all_first!$E$161</f>
        <v/>
      </c>
      <c r="AA143" s="291"/>
      <c r="AB143" s="291"/>
      <c r="AC143" s="291"/>
      <c r="AD143" s="291"/>
      <c r="AE143" s="291" t="str">
        <f>ITEM_all_first!$E$162</f>
        <v/>
      </c>
      <c r="AF143" s="291"/>
      <c r="AG143" s="291"/>
      <c r="AH143" s="291"/>
      <c r="AI143" s="291"/>
    </row>
    <row r="144" spans="4:37" ht="9.9499999999999993" customHeight="1" x14ac:dyDescent="0.15"/>
    <row r="145" spans="4:37" ht="15" customHeight="1" x14ac:dyDescent="0.15">
      <c r="D145" s="6" t="s">
        <v>128</v>
      </c>
      <c r="E145" s="6" t="s">
        <v>129</v>
      </c>
      <c r="F145" s="6" t="s">
        <v>141</v>
      </c>
      <c r="L145" s="6" t="s">
        <v>130</v>
      </c>
      <c r="M145" s="9" t="s">
        <v>529</v>
      </c>
      <c r="N145" s="294" t="str">
        <f>IF($M$146="","",VLOOKUP($M$146,'担当登録(代理設計監理)'!$C$11:$K$30,2,FALSE))</f>
        <v/>
      </c>
      <c r="O145" s="294"/>
      <c r="P145" s="294"/>
      <c r="Q145" s="294"/>
      <c r="R145" s="9" t="s">
        <v>146</v>
      </c>
      <c r="S145" s="6" t="s">
        <v>150</v>
      </c>
      <c r="X145" s="9" t="s">
        <v>145</v>
      </c>
      <c r="Y145" s="294" t="str">
        <f>IF($M$146="","",VLOOKUP($M$146,'担当登録(代理設計監理)'!$C$11:$K$30,3,FALSE))</f>
        <v/>
      </c>
      <c r="Z145" s="294"/>
      <c r="AA145" s="294"/>
      <c r="AB145" s="294"/>
      <c r="AC145" s="9" t="s">
        <v>146</v>
      </c>
      <c r="AG145" s="33" t="s">
        <v>151</v>
      </c>
      <c r="AH145" s="294" t="str">
        <f>IF($M$146="","",VLOOKUP($M$146,'担当登録(代理設計監理)'!$C$11:$K$30,4,FALSE))</f>
        <v/>
      </c>
      <c r="AI145" s="294"/>
      <c r="AJ145" s="294"/>
      <c r="AK145" s="9" t="s">
        <v>148</v>
      </c>
    </row>
    <row r="146" spans="4:37" ht="15" customHeight="1" x14ac:dyDescent="0.15">
      <c r="D146" s="6" t="s">
        <v>128</v>
      </c>
      <c r="E146" s="6" t="s">
        <v>131</v>
      </c>
      <c r="F146" s="6" t="s">
        <v>135</v>
      </c>
      <c r="L146" s="6" t="s">
        <v>130</v>
      </c>
      <c r="M146" s="291" t="str">
        <f>ITEM_all_first!$E$166</f>
        <v/>
      </c>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row>
    <row r="147" spans="4:37" ht="15" customHeight="1" x14ac:dyDescent="0.15">
      <c r="D147" s="6" t="s">
        <v>128</v>
      </c>
      <c r="E147" s="6" t="s">
        <v>132</v>
      </c>
      <c r="F147" s="6" t="s">
        <v>142</v>
      </c>
      <c r="L147" s="6" t="s">
        <v>130</v>
      </c>
      <c r="M147" s="9" t="s">
        <v>145</v>
      </c>
      <c r="N147" s="294" t="str">
        <f>IF($M$146="","",VLOOKUP($M$146,'担当登録(代理設計監理)'!$C$11:$K$30,7,FALSE))</f>
        <v/>
      </c>
      <c r="O147" s="294"/>
      <c r="P147" s="294"/>
      <c r="Q147" s="294"/>
      <c r="R147" s="9" t="s">
        <v>146</v>
      </c>
      <c r="S147" s="6" t="s">
        <v>147</v>
      </c>
      <c r="X147" s="9" t="s">
        <v>145</v>
      </c>
      <c r="Y147" s="294" t="str">
        <f>IF($M$146="","",VLOOKUP($M$146,'担当登録(代理設計監理)'!$C$11:$K$30,8,FALSE))</f>
        <v/>
      </c>
      <c r="Z147" s="294"/>
      <c r="AA147" s="294"/>
      <c r="AB147" s="294"/>
      <c r="AC147" s="9" t="s">
        <v>146</v>
      </c>
      <c r="AG147" s="33" t="s">
        <v>149</v>
      </c>
      <c r="AH147" s="294" t="str">
        <f>IF($M$146="","",VLOOKUP($M$146,'担当登録(代理設計監理)'!$C$11:$K$30,9,FALSE))</f>
        <v/>
      </c>
      <c r="AI147" s="294"/>
      <c r="AJ147" s="294"/>
      <c r="AK147" s="9" t="s">
        <v>148</v>
      </c>
    </row>
    <row r="148" spans="4:37" ht="15" customHeight="1" x14ac:dyDescent="0.15">
      <c r="M148" s="295" t="str">
        <f>IF($M$146="","",VLOOKUP($M$146,'担当登録(代理設計監理)'!$C$11:$K$30,6,FALSE))</f>
        <v/>
      </c>
      <c r="N148" s="295"/>
      <c r="O148" s="295"/>
      <c r="P148" s="295"/>
      <c r="Q148" s="295"/>
      <c r="R148" s="295"/>
      <c r="S148" s="295"/>
      <c r="T148" s="295"/>
      <c r="U148" s="295"/>
      <c r="V148" s="295"/>
      <c r="W148" s="295"/>
      <c r="X148" s="295"/>
      <c r="Y148" s="295"/>
      <c r="Z148" s="295"/>
      <c r="AA148" s="295"/>
      <c r="AB148" s="295"/>
      <c r="AC148" s="295"/>
      <c r="AD148" s="295"/>
      <c r="AE148" s="295"/>
      <c r="AF148" s="295"/>
      <c r="AG148" s="295"/>
      <c r="AH148" s="295"/>
      <c r="AI148" s="295"/>
      <c r="AJ148" s="295"/>
      <c r="AK148" s="295"/>
    </row>
    <row r="149" spans="4:37" ht="15" customHeight="1" x14ac:dyDescent="0.15">
      <c r="D149" s="6" t="s">
        <v>128</v>
      </c>
      <c r="E149" s="6" t="s">
        <v>137</v>
      </c>
      <c r="F149" s="6" t="s">
        <v>136</v>
      </c>
      <c r="L149" s="6" t="s">
        <v>130</v>
      </c>
      <c r="M149" s="72" t="s">
        <v>1437</v>
      </c>
      <c r="N149" s="295" t="str">
        <f>IF($M$146="","",VLOOKUP($M$146,'担当登録(代理設計監理)'!$C$11:$N$30,10,FALSE))</f>
        <v/>
      </c>
      <c r="O149" s="295"/>
      <c r="P149" s="295"/>
      <c r="Q149" s="295"/>
      <c r="R149" s="295"/>
      <c r="S149" s="87"/>
    </row>
    <row r="150" spans="4:37" ht="9.9499999999999993" customHeight="1" x14ac:dyDescent="0.15">
      <c r="D150" s="6" t="s">
        <v>128</v>
      </c>
      <c r="E150" s="6" t="s">
        <v>133</v>
      </c>
      <c r="F150" s="6" t="s">
        <v>143</v>
      </c>
      <c r="L150" s="6" t="s">
        <v>130</v>
      </c>
      <c r="M150" s="295" t="str">
        <f>IF($M$146="","",VLOOKUP($M$146,'担当登録(代理設計監理)'!$C$11:$N$30,11,FALSE))</f>
        <v/>
      </c>
      <c r="N150" s="295"/>
      <c r="O150" s="295"/>
      <c r="P150" s="295"/>
      <c r="Q150" s="295"/>
      <c r="R150" s="295"/>
      <c r="S150" s="295"/>
      <c r="T150" s="295"/>
      <c r="U150" s="295"/>
      <c r="V150" s="295"/>
      <c r="W150" s="295"/>
      <c r="X150" s="295"/>
      <c r="Y150" s="295"/>
      <c r="Z150" s="295"/>
      <c r="AA150" s="295"/>
      <c r="AB150" s="295"/>
      <c r="AC150" s="295"/>
      <c r="AD150" s="295"/>
      <c r="AE150" s="295"/>
      <c r="AF150" s="295"/>
      <c r="AG150" s="295"/>
      <c r="AH150" s="295"/>
      <c r="AI150" s="295"/>
      <c r="AJ150" s="295"/>
      <c r="AK150" s="295"/>
    </row>
    <row r="151" spans="4:37" ht="15" customHeight="1" x14ac:dyDescent="0.15">
      <c r="D151" s="6" t="s">
        <v>128</v>
      </c>
      <c r="E151" s="6" t="s">
        <v>144</v>
      </c>
      <c r="F151" s="6" t="s">
        <v>139</v>
      </c>
      <c r="L151" s="6" t="s">
        <v>130</v>
      </c>
      <c r="M151" s="295" t="str">
        <f>IF($M$146="","",VLOOKUP($M$146,'担当登録(代理設計監理)'!$C$11:$N$30,12,FALSE))</f>
        <v/>
      </c>
      <c r="N151" s="295"/>
      <c r="O151" s="295"/>
      <c r="P151" s="295"/>
      <c r="Q151" s="295"/>
      <c r="R151" s="295"/>
      <c r="S151" s="87"/>
      <c r="T151" s="9"/>
      <c r="U151" s="87"/>
      <c r="V151" s="87"/>
      <c r="W151" s="87"/>
    </row>
    <row r="152" spans="4:37" ht="15" customHeight="1" x14ac:dyDescent="0.15">
      <c r="D152" s="6" t="s">
        <v>128</v>
      </c>
      <c r="E152" s="6" t="s">
        <v>153</v>
      </c>
      <c r="F152" s="6" t="s">
        <v>442</v>
      </c>
      <c r="O152" s="6" t="s">
        <v>130</v>
      </c>
      <c r="P152" s="291" t="str">
        <f>ITEM_all_first!$E$174</f>
        <v/>
      </c>
      <c r="Q152" s="291"/>
      <c r="R152" s="291"/>
      <c r="S152" s="291"/>
      <c r="T152" s="291"/>
      <c r="U152" s="291" t="str">
        <f>ITEM_all_first!$E$175</f>
        <v/>
      </c>
      <c r="V152" s="291"/>
      <c r="W152" s="291"/>
      <c r="X152" s="291"/>
      <c r="Y152" s="291"/>
      <c r="Z152" s="291" t="str">
        <f>ITEM_all_first!$E$176</f>
        <v/>
      </c>
      <c r="AA152" s="291"/>
      <c r="AB152" s="291"/>
      <c r="AC152" s="291"/>
      <c r="AD152" s="291"/>
      <c r="AE152" s="291" t="str">
        <f>ITEM_all_first!$E$177</f>
        <v/>
      </c>
      <c r="AF152" s="291"/>
      <c r="AG152" s="291"/>
      <c r="AH152" s="291"/>
      <c r="AI152" s="291"/>
    </row>
    <row r="153" spans="4:37" ht="9.9499999999999993" customHeight="1" x14ac:dyDescent="0.15"/>
    <row r="154" spans="4:37" ht="15" customHeight="1" x14ac:dyDescent="0.15">
      <c r="D154" s="6" t="s">
        <v>128</v>
      </c>
      <c r="E154" s="6" t="s">
        <v>129</v>
      </c>
      <c r="F154" s="6" t="s">
        <v>141</v>
      </c>
      <c r="L154" s="6" t="s">
        <v>130</v>
      </c>
      <c r="M154" s="9" t="s">
        <v>529</v>
      </c>
      <c r="N154" s="294" t="str">
        <f>IF($M$155="","",VLOOKUP($M$155,'担当登録(代理設計監理)'!$C$11:$K$30,2,FALSE))</f>
        <v/>
      </c>
      <c r="O154" s="294"/>
      <c r="P154" s="294"/>
      <c r="Q154" s="294"/>
      <c r="R154" s="9" t="s">
        <v>146</v>
      </c>
      <c r="S154" s="6" t="s">
        <v>150</v>
      </c>
      <c r="X154" s="9" t="s">
        <v>145</v>
      </c>
      <c r="Y154" s="294" t="str">
        <f>IF($M$155="","",VLOOKUP($M$155,'担当登録(代理設計監理)'!$C$11:$K$30,3,FALSE))</f>
        <v/>
      </c>
      <c r="Z154" s="294"/>
      <c r="AA154" s="294"/>
      <c r="AB154" s="294"/>
      <c r="AC154" s="9" t="s">
        <v>146</v>
      </c>
      <c r="AG154" s="33" t="s">
        <v>151</v>
      </c>
      <c r="AH154" s="294" t="str">
        <f>IF($M$155="","",VLOOKUP($M$155,'担当登録(代理設計監理)'!$C$11:$K$30,4,FALSE))</f>
        <v/>
      </c>
      <c r="AI154" s="294"/>
      <c r="AJ154" s="294"/>
      <c r="AK154" s="9" t="s">
        <v>148</v>
      </c>
    </row>
    <row r="155" spans="4:37" ht="15" customHeight="1" x14ac:dyDescent="0.15">
      <c r="D155" s="6" t="s">
        <v>128</v>
      </c>
      <c r="E155" s="6" t="s">
        <v>131</v>
      </c>
      <c r="F155" s="6" t="s">
        <v>135</v>
      </c>
      <c r="L155" s="6" t="s">
        <v>130</v>
      </c>
      <c r="M155" s="291" t="str">
        <f>ITEM_all_first!$E$181</f>
        <v/>
      </c>
      <c r="N155" s="291"/>
      <c r="O155" s="291"/>
      <c r="P155" s="291"/>
      <c r="Q155" s="291"/>
      <c r="R155" s="291"/>
      <c r="S155" s="291"/>
      <c r="T155" s="291"/>
      <c r="U155" s="291"/>
      <c r="V155" s="291"/>
      <c r="W155" s="291"/>
      <c r="X155" s="291"/>
      <c r="Y155" s="291"/>
      <c r="Z155" s="291"/>
      <c r="AA155" s="291"/>
      <c r="AB155" s="291"/>
      <c r="AC155" s="291"/>
      <c r="AD155" s="291"/>
      <c r="AE155" s="291"/>
      <c r="AF155" s="291"/>
      <c r="AG155" s="291"/>
      <c r="AH155" s="291"/>
      <c r="AI155" s="291"/>
      <c r="AJ155" s="291"/>
      <c r="AK155" s="291"/>
    </row>
    <row r="156" spans="4:37" ht="15" customHeight="1" x14ac:dyDescent="0.15">
      <c r="D156" s="6" t="s">
        <v>128</v>
      </c>
      <c r="E156" s="6" t="s">
        <v>132</v>
      </c>
      <c r="F156" s="6" t="s">
        <v>142</v>
      </c>
      <c r="L156" s="6" t="s">
        <v>130</v>
      </c>
      <c r="M156" s="9" t="s">
        <v>145</v>
      </c>
      <c r="N156" s="294" t="str">
        <f>IF($M$155="","",VLOOKUP($M$155,'担当登録(代理設計監理)'!$C$11:$K$30,7,FALSE))</f>
        <v/>
      </c>
      <c r="O156" s="294"/>
      <c r="P156" s="294"/>
      <c r="Q156" s="294"/>
      <c r="R156" s="9" t="s">
        <v>146</v>
      </c>
      <c r="S156" s="6" t="s">
        <v>147</v>
      </c>
      <c r="X156" s="9" t="s">
        <v>145</v>
      </c>
      <c r="Y156" s="294" t="str">
        <f>IF($M$155="","",VLOOKUP($M$155,'担当登録(代理設計監理)'!$C$11:$K$30,8,FALSE))</f>
        <v/>
      </c>
      <c r="Z156" s="294"/>
      <c r="AA156" s="294"/>
      <c r="AB156" s="294"/>
      <c r="AC156" s="9" t="s">
        <v>146</v>
      </c>
      <c r="AG156" s="33" t="s">
        <v>149</v>
      </c>
      <c r="AH156" s="294" t="str">
        <f>IF($M$155="","",VLOOKUP($M$155,'担当登録(代理設計監理)'!$C$11:$K$30,9,FALSE))</f>
        <v/>
      </c>
      <c r="AI156" s="294"/>
      <c r="AJ156" s="294"/>
      <c r="AK156" s="9" t="s">
        <v>148</v>
      </c>
    </row>
    <row r="157" spans="4:37" ht="15" customHeight="1" x14ac:dyDescent="0.15">
      <c r="M157" s="295" t="str">
        <f>IF($M$155="","",VLOOKUP($M$155,'担当登録(代理設計監理)'!$C$11:$K$30,6,FALSE))</f>
        <v/>
      </c>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95"/>
      <c r="AJ157" s="295"/>
      <c r="AK157" s="295"/>
    </row>
    <row r="158" spans="4:37" ht="15" customHeight="1" x14ac:dyDescent="0.15">
      <c r="D158" s="6" t="s">
        <v>128</v>
      </c>
      <c r="E158" s="6" t="s">
        <v>137</v>
      </c>
      <c r="F158" s="6" t="s">
        <v>136</v>
      </c>
      <c r="L158" s="6" t="s">
        <v>130</v>
      </c>
      <c r="M158" s="72" t="s">
        <v>1437</v>
      </c>
      <c r="N158" s="295" t="str">
        <f>IF($M$155="","",VLOOKUP($M$155,'担当登録(代理設計監理)'!$C$11:$N$30,10,FALSE))</f>
        <v/>
      </c>
      <c r="O158" s="295"/>
      <c r="P158" s="295"/>
      <c r="Q158" s="295"/>
      <c r="R158" s="295"/>
      <c r="S158" s="87"/>
    </row>
    <row r="159" spans="4:37" ht="15" customHeight="1" x14ac:dyDescent="0.15">
      <c r="D159" s="6" t="s">
        <v>128</v>
      </c>
      <c r="E159" s="6" t="s">
        <v>133</v>
      </c>
      <c r="F159" s="6" t="s">
        <v>143</v>
      </c>
      <c r="L159" s="6" t="s">
        <v>130</v>
      </c>
      <c r="M159" s="295" t="str">
        <f>IF($M$155="","",VLOOKUP($M$155,'担当登録(代理設計監理)'!$C$11:$N$30,11,FALSE))</f>
        <v/>
      </c>
      <c r="N159" s="295"/>
      <c r="O159" s="295"/>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c r="AK159" s="295"/>
    </row>
    <row r="160" spans="4:37" ht="15" customHeight="1" x14ac:dyDescent="0.15">
      <c r="D160" s="6" t="s">
        <v>128</v>
      </c>
      <c r="E160" s="6" t="s">
        <v>144</v>
      </c>
      <c r="F160" s="6" t="s">
        <v>139</v>
      </c>
      <c r="L160" s="6" t="s">
        <v>130</v>
      </c>
      <c r="M160" s="295" t="str">
        <f>IF($M$155="","",VLOOKUP($M$155,'担当登録(代理設計監理)'!$C$11:$N$30,12,FALSE))</f>
        <v/>
      </c>
      <c r="N160" s="295"/>
      <c r="O160" s="295"/>
      <c r="P160" s="295"/>
      <c r="Q160" s="295"/>
      <c r="R160" s="295"/>
      <c r="S160" s="87"/>
      <c r="T160" s="9"/>
      <c r="U160" s="87"/>
      <c r="V160" s="87"/>
      <c r="W160" s="87"/>
    </row>
    <row r="161" spans="2:37" ht="15" customHeight="1" x14ac:dyDescent="0.15">
      <c r="B161" s="30"/>
      <c r="C161" s="30"/>
      <c r="D161" s="30" t="s">
        <v>128</v>
      </c>
      <c r="E161" s="30" t="s">
        <v>153</v>
      </c>
      <c r="F161" s="30" t="s">
        <v>442</v>
      </c>
      <c r="G161" s="30"/>
      <c r="H161" s="30"/>
      <c r="I161" s="30"/>
      <c r="J161" s="30"/>
      <c r="K161" s="30"/>
      <c r="L161" s="30"/>
      <c r="M161" s="30"/>
      <c r="N161" s="30"/>
      <c r="O161" s="30" t="s">
        <v>130</v>
      </c>
      <c r="P161" s="292" t="str">
        <f>ITEM_all_first!$E$189</f>
        <v/>
      </c>
      <c r="Q161" s="292"/>
      <c r="R161" s="292"/>
      <c r="S161" s="292"/>
      <c r="T161" s="292"/>
      <c r="U161" s="292" t="str">
        <f>ITEM_all_first!$E$190</f>
        <v/>
      </c>
      <c r="V161" s="292"/>
      <c r="W161" s="292"/>
      <c r="X161" s="292"/>
      <c r="Y161" s="292"/>
      <c r="Z161" s="292" t="str">
        <f>ITEM_all_first!$E$191</f>
        <v/>
      </c>
      <c r="AA161" s="292"/>
      <c r="AB161" s="292"/>
      <c r="AC161" s="292"/>
      <c r="AD161" s="292"/>
      <c r="AE161" s="292" t="str">
        <f>ITEM_all_first!$E$192</f>
        <v/>
      </c>
      <c r="AF161" s="292"/>
      <c r="AG161" s="292"/>
      <c r="AH161" s="292"/>
      <c r="AI161" s="292"/>
      <c r="AJ161" s="30"/>
      <c r="AK161" s="30"/>
    </row>
    <row r="162" spans="2:37" ht="15" customHeight="1" x14ac:dyDescent="0.15">
      <c r="B162" s="6" t="s">
        <v>444</v>
      </c>
    </row>
    <row r="163" spans="2:37" ht="15" customHeight="1" x14ac:dyDescent="0.15">
      <c r="D163" s="6" t="s">
        <v>128</v>
      </c>
      <c r="E163" s="6" t="s">
        <v>129</v>
      </c>
      <c r="F163" s="6" t="s">
        <v>135</v>
      </c>
      <c r="L163" s="6" t="s">
        <v>130</v>
      </c>
      <c r="M163" s="291" t="str">
        <f>ITEM_all_first!$E$193</f>
        <v/>
      </c>
      <c r="N163" s="291"/>
      <c r="O163" s="291"/>
      <c r="P163" s="291"/>
      <c r="Q163" s="291"/>
      <c r="R163" s="291"/>
      <c r="S163" s="291"/>
      <c r="T163" s="291"/>
      <c r="U163" s="291"/>
      <c r="V163" s="291"/>
      <c r="W163" s="291"/>
      <c r="X163" s="291"/>
      <c r="Y163" s="291"/>
      <c r="Z163" s="291"/>
      <c r="AA163" s="291"/>
      <c r="AB163" s="291"/>
      <c r="AC163" s="291"/>
      <c r="AD163" s="291"/>
      <c r="AE163" s="291"/>
      <c r="AF163" s="291"/>
      <c r="AG163" s="291"/>
      <c r="AH163" s="291"/>
      <c r="AI163" s="291"/>
      <c r="AJ163" s="291"/>
      <c r="AK163" s="291"/>
    </row>
    <row r="164" spans="2:37" ht="15" customHeight="1" x14ac:dyDescent="0.15">
      <c r="D164" s="6" t="s">
        <v>128</v>
      </c>
      <c r="E164" s="6" t="s">
        <v>131</v>
      </c>
      <c r="F164" s="6" t="s">
        <v>445</v>
      </c>
      <c r="L164" s="6" t="s">
        <v>130</v>
      </c>
      <c r="M164" s="6" t="s">
        <v>446</v>
      </c>
      <c r="R164" s="9" t="s">
        <v>145</v>
      </c>
      <c r="S164" s="294" t="str">
        <f>IF($M$163="","",VLOOKUP($M$163,'担当登録(施工)'!$C$11:$K$30,2,FALSE))</f>
        <v/>
      </c>
      <c r="T164" s="294"/>
      <c r="U164" s="294"/>
      <c r="V164" s="294"/>
      <c r="W164" s="294"/>
      <c r="X164" s="294"/>
      <c r="Y164" s="9" t="s">
        <v>146</v>
      </c>
      <c r="Z164" s="33" t="s">
        <v>447</v>
      </c>
      <c r="AA164" s="294" t="str">
        <f>IF($M$163="","",VLOOKUP($M$163,'担当登録(施工)'!$C$11:$K$30,3,FALSE))</f>
        <v/>
      </c>
      <c r="AB164" s="294"/>
      <c r="AC164" s="294"/>
      <c r="AD164" s="294" t="str">
        <f>IF($M$163="","",VLOOKUP($M$163,'担当登録(施工)'!$C$11:$K$30,4,FALSE))</f>
        <v/>
      </c>
      <c r="AE164" s="294"/>
      <c r="AF164" s="294"/>
      <c r="AG164" s="9" t="s">
        <v>148</v>
      </c>
      <c r="AI164" s="9"/>
    </row>
    <row r="165" spans="2:37" ht="15" customHeight="1" x14ac:dyDescent="0.15">
      <c r="M165" s="295" t="str">
        <f>IF($M$163="","",VLOOKUP($M$163,'担当登録(施工)'!$C$11:$K$30,6,FALSE))</f>
        <v/>
      </c>
      <c r="N165" s="295"/>
      <c r="O165" s="295"/>
      <c r="P165" s="295"/>
      <c r="Q165" s="295"/>
      <c r="R165" s="295"/>
      <c r="S165" s="295"/>
      <c r="T165" s="295"/>
      <c r="U165" s="295"/>
      <c r="V165" s="295"/>
      <c r="W165" s="295"/>
      <c r="X165" s="295"/>
      <c r="Y165" s="295"/>
      <c r="Z165" s="295"/>
      <c r="AA165" s="295"/>
      <c r="AB165" s="295"/>
      <c r="AC165" s="295"/>
      <c r="AD165" s="295"/>
      <c r="AE165" s="295"/>
      <c r="AF165" s="295"/>
      <c r="AG165" s="295"/>
      <c r="AH165" s="295"/>
      <c r="AI165" s="295"/>
      <c r="AJ165" s="295"/>
      <c r="AK165" s="295"/>
    </row>
    <row r="166" spans="2:37" ht="15" customHeight="1" x14ac:dyDescent="0.15">
      <c r="D166" s="6" t="s">
        <v>128</v>
      </c>
      <c r="E166" s="6" t="s">
        <v>1556</v>
      </c>
      <c r="F166" s="6" t="s">
        <v>136</v>
      </c>
      <c r="L166" s="6" t="s">
        <v>130</v>
      </c>
      <c r="M166" s="72" t="s">
        <v>1437</v>
      </c>
      <c r="N166" s="295" t="str">
        <f>IF($M$163="","",VLOOKUP($M$163,'担当登録(施工)'!$C$11:$K$30,7,FALSE))</f>
        <v/>
      </c>
      <c r="O166" s="295"/>
      <c r="P166" s="295"/>
      <c r="Q166" s="295"/>
      <c r="R166" s="295"/>
      <c r="S166" s="87"/>
    </row>
    <row r="167" spans="2:37" ht="15" customHeight="1" x14ac:dyDescent="0.15">
      <c r="D167" s="6" t="s">
        <v>128</v>
      </c>
      <c r="E167" s="6" t="s">
        <v>1557</v>
      </c>
      <c r="F167" s="6" t="s">
        <v>143</v>
      </c>
      <c r="L167" s="6" t="s">
        <v>130</v>
      </c>
      <c r="M167" s="295" t="str">
        <f>IF($M$163="","",VLOOKUP($M$163,'担当登録(施工)'!$C$11:$K$30,8,FALSE))</f>
        <v/>
      </c>
      <c r="N167" s="295"/>
      <c r="O167" s="295"/>
      <c r="P167" s="295"/>
      <c r="Q167" s="295"/>
      <c r="R167" s="295"/>
      <c r="S167" s="295"/>
      <c r="T167" s="295"/>
      <c r="U167" s="295"/>
      <c r="V167" s="295"/>
      <c r="W167" s="295"/>
      <c r="X167" s="295"/>
      <c r="Y167" s="295"/>
      <c r="Z167" s="295"/>
      <c r="AA167" s="295"/>
      <c r="AB167" s="295"/>
      <c r="AC167" s="295"/>
      <c r="AD167" s="295"/>
      <c r="AE167" s="295"/>
      <c r="AF167" s="295"/>
      <c r="AG167" s="295"/>
      <c r="AH167" s="295"/>
      <c r="AI167" s="295"/>
      <c r="AJ167" s="295"/>
      <c r="AK167" s="295"/>
    </row>
    <row r="168" spans="2:37" ht="15" customHeight="1" x14ac:dyDescent="0.15">
      <c r="B168" s="30"/>
      <c r="C168" s="30"/>
      <c r="D168" s="30" t="s">
        <v>128</v>
      </c>
      <c r="E168" s="30" t="s">
        <v>1558</v>
      </c>
      <c r="F168" s="30" t="s">
        <v>139</v>
      </c>
      <c r="G168" s="30"/>
      <c r="H168" s="30"/>
      <c r="I168" s="30"/>
      <c r="J168" s="30"/>
      <c r="K168" s="30"/>
      <c r="L168" s="30" t="s">
        <v>130</v>
      </c>
      <c r="M168" s="301" t="str">
        <f>IF($M$163="","",VLOOKUP($M$163,'担当登録(施工)'!$C$11:$K$30,9,FALSE))</f>
        <v/>
      </c>
      <c r="N168" s="301"/>
      <c r="O168" s="301"/>
      <c r="P168" s="301"/>
      <c r="Q168" s="301"/>
      <c r="R168" s="301"/>
      <c r="S168" s="88"/>
      <c r="T168" s="32"/>
      <c r="U168" s="88"/>
      <c r="V168" s="88"/>
      <c r="W168" s="88"/>
      <c r="X168" s="30"/>
      <c r="Y168" s="30"/>
      <c r="Z168" s="30"/>
      <c r="AA168" s="30"/>
      <c r="AB168" s="30"/>
      <c r="AC168" s="30"/>
      <c r="AD168" s="30"/>
      <c r="AE168" s="30"/>
      <c r="AF168" s="30"/>
      <c r="AG168" s="30"/>
      <c r="AH168" s="30"/>
      <c r="AI168" s="30"/>
      <c r="AJ168" s="30"/>
      <c r="AK168" s="30"/>
    </row>
    <row r="169" spans="2:37" ht="15" customHeight="1" x14ac:dyDescent="0.15">
      <c r="B169" s="6" t="s">
        <v>479</v>
      </c>
    </row>
    <row r="170" spans="2:37" ht="15" customHeight="1" x14ac:dyDescent="0.15">
      <c r="E170" s="36" t="str">
        <f>ITEM_all_first!$E$201</f>
        <v>□</v>
      </c>
      <c r="F170" s="6" t="s">
        <v>448</v>
      </c>
      <c r="M170" s="9" t="s">
        <v>145</v>
      </c>
      <c r="N170" s="291" t="str">
        <f>ITEM_all_first!$E$202</f>
        <v/>
      </c>
      <c r="O170" s="291"/>
      <c r="P170" s="291"/>
      <c r="Q170" s="291"/>
      <c r="R170" s="291"/>
      <c r="S170" s="291"/>
      <c r="T170" s="291"/>
      <c r="U170" s="291"/>
      <c r="V170" s="291"/>
      <c r="W170" s="291"/>
      <c r="X170" s="291"/>
      <c r="Y170" s="291"/>
      <c r="Z170" s="291"/>
      <c r="AA170" s="291"/>
      <c r="AB170" s="291"/>
      <c r="AC170" s="291"/>
      <c r="AD170" s="291"/>
      <c r="AE170" s="291"/>
      <c r="AF170" s="291"/>
      <c r="AG170" s="291"/>
      <c r="AH170" s="291"/>
      <c r="AI170" s="291"/>
      <c r="AJ170" s="291"/>
      <c r="AK170" s="9" t="s">
        <v>146</v>
      </c>
    </row>
    <row r="171" spans="2:37" ht="15" customHeight="1" x14ac:dyDescent="0.15">
      <c r="E171" s="36" t="str">
        <f>ITEM_all_first!$E$203</f>
        <v>□</v>
      </c>
      <c r="F171" s="6" t="s">
        <v>449</v>
      </c>
      <c r="M171" s="9" t="s">
        <v>145</v>
      </c>
      <c r="N171" s="291" t="str">
        <f>ITEM_all_first!$E$204</f>
        <v/>
      </c>
      <c r="O171" s="291"/>
      <c r="P171" s="291"/>
      <c r="Q171" s="291"/>
      <c r="R171" s="291"/>
      <c r="S171" s="291"/>
      <c r="T171" s="291"/>
      <c r="U171" s="291"/>
      <c r="V171" s="291"/>
      <c r="W171" s="291"/>
      <c r="X171" s="291"/>
      <c r="Y171" s="291"/>
      <c r="Z171" s="291"/>
      <c r="AA171" s="291"/>
      <c r="AB171" s="291"/>
      <c r="AC171" s="291"/>
      <c r="AD171" s="291"/>
      <c r="AE171" s="291"/>
      <c r="AF171" s="291"/>
      <c r="AG171" s="291"/>
      <c r="AH171" s="291"/>
      <c r="AI171" s="291"/>
      <c r="AJ171" s="291"/>
      <c r="AK171" s="9" t="s">
        <v>146</v>
      </c>
    </row>
    <row r="172" spans="2:37" ht="15" customHeight="1" x14ac:dyDescent="0.15">
      <c r="B172" s="30"/>
      <c r="C172" s="30"/>
      <c r="D172" s="30"/>
      <c r="E172" s="5" t="str">
        <f>ITEM_all_first!$E$205</f>
        <v>□</v>
      </c>
      <c r="F172" s="30" t="s">
        <v>450</v>
      </c>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2:37" ht="15" customHeight="1" x14ac:dyDescent="0.15">
      <c r="B173" s="6" t="s">
        <v>1213</v>
      </c>
    </row>
    <row r="174" spans="2:37" ht="15" customHeight="1" x14ac:dyDescent="0.15">
      <c r="E174" s="36" t="str">
        <f>ITEM_all_first!$E$206</f>
        <v>□</v>
      </c>
      <c r="F174" s="6" t="s">
        <v>480</v>
      </c>
      <c r="M174" s="9" t="s">
        <v>145</v>
      </c>
      <c r="N174" s="291" t="str">
        <f>ITEM_all_first!$E$207</f>
        <v/>
      </c>
      <c r="O174" s="291"/>
      <c r="P174" s="291"/>
      <c r="Q174" s="291"/>
      <c r="R174" s="291"/>
      <c r="S174" s="291"/>
      <c r="T174" s="291"/>
      <c r="U174" s="291"/>
      <c r="V174" s="291"/>
      <c r="W174" s="291"/>
      <c r="X174" s="291"/>
      <c r="Y174" s="291"/>
      <c r="Z174" s="291"/>
      <c r="AA174" s="291"/>
      <c r="AB174" s="291"/>
      <c r="AC174" s="291"/>
      <c r="AD174" s="291"/>
      <c r="AE174" s="291"/>
      <c r="AF174" s="291"/>
      <c r="AG174" s="291"/>
      <c r="AH174" s="291"/>
      <c r="AI174" s="291"/>
      <c r="AJ174" s="291"/>
      <c r="AK174" s="9" t="s">
        <v>146</v>
      </c>
    </row>
    <row r="175" spans="2:37" ht="15" customHeight="1" x14ac:dyDescent="0.15">
      <c r="E175" s="36" t="str">
        <f>ITEM_all_first!$E$208</f>
        <v>□</v>
      </c>
      <c r="F175" s="6" t="s">
        <v>481</v>
      </c>
      <c r="M175" s="9" t="s">
        <v>145</v>
      </c>
      <c r="N175" s="291" t="str">
        <f>ITEM_all_first!$E$209</f>
        <v/>
      </c>
      <c r="O175" s="291"/>
      <c r="P175" s="291"/>
      <c r="Q175" s="291"/>
      <c r="R175" s="291"/>
      <c r="S175" s="291"/>
      <c r="T175" s="291"/>
      <c r="U175" s="291"/>
      <c r="V175" s="291"/>
      <c r="W175" s="291"/>
      <c r="X175" s="291"/>
      <c r="Y175" s="291"/>
      <c r="Z175" s="291"/>
      <c r="AA175" s="291"/>
      <c r="AB175" s="291"/>
      <c r="AC175" s="291"/>
      <c r="AD175" s="291"/>
      <c r="AE175" s="291"/>
      <c r="AF175" s="291"/>
      <c r="AG175" s="291"/>
      <c r="AH175" s="291"/>
      <c r="AI175" s="291"/>
      <c r="AJ175" s="291"/>
      <c r="AK175" s="9" t="s">
        <v>146</v>
      </c>
    </row>
    <row r="176" spans="2:37" ht="15" customHeight="1" x14ac:dyDescent="0.15">
      <c r="B176" s="30"/>
      <c r="C176" s="30"/>
      <c r="D176" s="30"/>
      <c r="E176" s="5" t="str">
        <f>ITEM_all_first!$E$210</f>
        <v>□</v>
      </c>
      <c r="F176" s="30" t="s">
        <v>482</v>
      </c>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2:37" ht="15" customHeight="1" x14ac:dyDescent="0.15">
      <c r="B177" s="6" t="s">
        <v>483</v>
      </c>
      <c r="M177" s="293" t="str">
        <f>ITEM_all_first!$E$211</f>
        <v/>
      </c>
      <c r="N177" s="293"/>
      <c r="O177" s="293"/>
      <c r="P177" s="293"/>
      <c r="Q177" s="293"/>
      <c r="R177" s="293"/>
      <c r="S177" s="293"/>
      <c r="T177" s="293"/>
      <c r="U177" s="293"/>
      <c r="V177" s="293"/>
      <c r="W177" s="293"/>
      <c r="X177" s="293"/>
      <c r="Y177" s="293"/>
      <c r="Z177" s="293"/>
      <c r="AA177" s="293"/>
      <c r="AB177" s="34" t="s">
        <v>484</v>
      </c>
      <c r="AC177" s="35"/>
      <c r="AD177" s="35"/>
      <c r="AE177" s="35"/>
      <c r="AF177" s="35"/>
      <c r="AG177" s="35"/>
      <c r="AH177" s="35"/>
    </row>
    <row r="178" spans="2:37" ht="15" customHeight="1" x14ac:dyDescent="0.15">
      <c r="M178" s="291" t="str">
        <f>ITEM_all_first!$E$212</f>
        <v/>
      </c>
      <c r="N178" s="291"/>
      <c r="O178" s="291"/>
      <c r="P178" s="291"/>
      <c r="Q178" s="291"/>
      <c r="R178" s="291"/>
      <c r="S178" s="291"/>
      <c r="T178" s="291"/>
      <c r="U178" s="291"/>
      <c r="V178" s="291"/>
      <c r="W178" s="291"/>
      <c r="X178" s="291"/>
      <c r="Y178" s="291"/>
      <c r="Z178" s="291"/>
      <c r="AA178" s="291"/>
      <c r="AB178" s="291"/>
      <c r="AC178" s="291"/>
      <c r="AD178" s="291"/>
      <c r="AE178" s="291"/>
      <c r="AF178" s="291"/>
      <c r="AG178" s="291"/>
      <c r="AH178" s="291"/>
      <c r="AI178" s="291"/>
      <c r="AJ178" s="291"/>
      <c r="AK178" s="291"/>
    </row>
    <row r="179" spans="2:37" ht="15" customHeight="1" x14ac:dyDescent="0.15">
      <c r="M179" s="291" t="str">
        <f>ITEM_all_first!$E$213</f>
        <v/>
      </c>
      <c r="N179" s="291"/>
      <c r="O179" s="291"/>
      <c r="P179" s="291"/>
      <c r="Q179" s="291"/>
      <c r="R179" s="291"/>
      <c r="S179" s="291"/>
      <c r="T179" s="291"/>
      <c r="U179" s="291"/>
      <c r="V179" s="291"/>
      <c r="W179" s="291"/>
      <c r="X179" s="291"/>
      <c r="Y179" s="291"/>
      <c r="Z179" s="291"/>
      <c r="AA179" s="291"/>
      <c r="AB179" s="291"/>
      <c r="AC179" s="291"/>
      <c r="AD179" s="291"/>
      <c r="AE179" s="291"/>
      <c r="AF179" s="291"/>
      <c r="AG179" s="291"/>
      <c r="AH179" s="291"/>
      <c r="AI179" s="291"/>
      <c r="AJ179" s="291"/>
      <c r="AK179" s="291"/>
    </row>
    <row r="180" spans="2:37" ht="15" customHeight="1" x14ac:dyDescent="0.15">
      <c r="M180" s="291" t="str">
        <f>ITEM_all_first!$E$214</f>
        <v/>
      </c>
      <c r="N180" s="291"/>
      <c r="O180" s="291"/>
      <c r="P180" s="291"/>
      <c r="Q180" s="291"/>
      <c r="R180" s="291"/>
      <c r="S180" s="291"/>
      <c r="T180" s="291"/>
      <c r="U180" s="291"/>
      <c r="V180" s="291"/>
      <c r="W180" s="291"/>
      <c r="X180" s="291"/>
      <c r="Y180" s="291"/>
      <c r="Z180" s="291"/>
      <c r="AA180" s="291"/>
      <c r="AB180" s="291"/>
      <c r="AC180" s="291"/>
      <c r="AD180" s="291"/>
      <c r="AE180" s="291"/>
      <c r="AF180" s="291"/>
      <c r="AG180" s="291"/>
      <c r="AH180" s="291"/>
      <c r="AI180" s="291"/>
      <c r="AJ180" s="291"/>
      <c r="AK180" s="291"/>
    </row>
    <row r="181" spans="2:37" ht="15" customHeight="1" x14ac:dyDescent="0.15">
      <c r="B181" s="30"/>
      <c r="C181" s="30"/>
      <c r="D181" s="30"/>
      <c r="E181" s="30"/>
      <c r="F181" s="30"/>
      <c r="G181" s="30"/>
      <c r="H181" s="30"/>
      <c r="I181" s="30"/>
      <c r="J181" s="30"/>
      <c r="K181" s="30"/>
      <c r="L181" s="30"/>
      <c r="M181" s="292" t="str">
        <f>ITEM_all_first!$E$215</f>
        <v/>
      </c>
      <c r="N181" s="292"/>
      <c r="O181" s="292"/>
      <c r="P181" s="292"/>
      <c r="Q181" s="292"/>
      <c r="R181" s="292"/>
      <c r="S181" s="292"/>
      <c r="T181" s="292"/>
      <c r="U181" s="292"/>
      <c r="V181" s="292"/>
      <c r="W181" s="292"/>
      <c r="X181" s="292"/>
      <c r="Y181" s="292"/>
      <c r="Z181" s="292"/>
      <c r="AA181" s="292"/>
      <c r="AB181" s="292"/>
      <c r="AC181" s="292"/>
      <c r="AD181" s="292"/>
      <c r="AE181" s="292"/>
      <c r="AF181" s="292"/>
      <c r="AG181" s="292"/>
      <c r="AH181" s="292"/>
      <c r="AI181" s="292"/>
      <c r="AJ181" s="292"/>
      <c r="AK181" s="292"/>
    </row>
  </sheetData>
  <mergeCells count="199">
    <mergeCell ref="M12:R12"/>
    <mergeCell ref="N14:Q14"/>
    <mergeCell ref="Y14:AB14"/>
    <mergeCell ref="AH14:AJ14"/>
    <mergeCell ref="M15:AK15"/>
    <mergeCell ref="N16:Q16"/>
    <mergeCell ref="Y16:AB16"/>
    <mergeCell ref="AH16:AJ16"/>
    <mergeCell ref="B4:AK4"/>
    <mergeCell ref="M7:AK7"/>
    <mergeCell ref="M8:AK8"/>
    <mergeCell ref="AH9:AK9"/>
    <mergeCell ref="N10:R10"/>
    <mergeCell ref="M11:AK11"/>
    <mergeCell ref="M24:AK24"/>
    <mergeCell ref="N25:Q25"/>
    <mergeCell ref="Y25:AB25"/>
    <mergeCell ref="AH25:AJ25"/>
    <mergeCell ref="M26:AK26"/>
    <mergeCell ref="N27:R27"/>
    <mergeCell ref="M17:AK17"/>
    <mergeCell ref="N18:R18"/>
    <mergeCell ref="M19:AK19"/>
    <mergeCell ref="M20:R20"/>
    <mergeCell ref="N23:Q23"/>
    <mergeCell ref="Y23:AB23"/>
    <mergeCell ref="AH23:AJ23"/>
    <mergeCell ref="N33:Q33"/>
    <mergeCell ref="Y33:AB33"/>
    <mergeCell ref="AH33:AJ33"/>
    <mergeCell ref="M34:AK34"/>
    <mergeCell ref="N35:Q35"/>
    <mergeCell ref="Y35:AB35"/>
    <mergeCell ref="AH35:AJ35"/>
    <mergeCell ref="M28:AK28"/>
    <mergeCell ref="M29:R29"/>
    <mergeCell ref="P30:T30"/>
    <mergeCell ref="U30:Y30"/>
    <mergeCell ref="Z30:AD30"/>
    <mergeCell ref="AE30:AI30"/>
    <mergeCell ref="N42:Q42"/>
    <mergeCell ref="Y42:AB42"/>
    <mergeCell ref="AH42:AJ42"/>
    <mergeCell ref="M43:AK43"/>
    <mergeCell ref="N44:Q44"/>
    <mergeCell ref="Y44:AB44"/>
    <mergeCell ref="AH44:AJ44"/>
    <mergeCell ref="M36:AK36"/>
    <mergeCell ref="N37:R37"/>
    <mergeCell ref="M38:AK38"/>
    <mergeCell ref="M39:R39"/>
    <mergeCell ref="P40:T40"/>
    <mergeCell ref="U40:Y40"/>
    <mergeCell ref="Z40:AD40"/>
    <mergeCell ref="AE40:AI40"/>
    <mergeCell ref="N51:Q51"/>
    <mergeCell ref="Y51:AB51"/>
    <mergeCell ref="AH51:AJ51"/>
    <mergeCell ref="M52:AK52"/>
    <mergeCell ref="N53:Q53"/>
    <mergeCell ref="Y53:AB53"/>
    <mergeCell ref="AH53:AJ53"/>
    <mergeCell ref="M45:AK45"/>
    <mergeCell ref="N46:R46"/>
    <mergeCell ref="M47:AK47"/>
    <mergeCell ref="M48:R48"/>
    <mergeCell ref="P49:T49"/>
    <mergeCell ref="U49:Y49"/>
    <mergeCell ref="Z49:AD49"/>
    <mergeCell ref="AE49:AI49"/>
    <mergeCell ref="M66:AK66"/>
    <mergeCell ref="U67:Y67"/>
    <mergeCell ref="M70:AK70"/>
    <mergeCell ref="U71:Y71"/>
    <mergeCell ref="M74:AK74"/>
    <mergeCell ref="U75:Y75"/>
    <mergeCell ref="M54:AK54"/>
    <mergeCell ref="N55:R55"/>
    <mergeCell ref="M56:AK56"/>
    <mergeCell ref="M57:R57"/>
    <mergeCell ref="P58:T58"/>
    <mergeCell ref="U58:Y58"/>
    <mergeCell ref="Z58:AD58"/>
    <mergeCell ref="AE58:AI58"/>
    <mergeCell ref="M84:AK84"/>
    <mergeCell ref="U85:Y85"/>
    <mergeCell ref="M86:AK86"/>
    <mergeCell ref="U87:Y87"/>
    <mergeCell ref="M90:AK90"/>
    <mergeCell ref="M91:AK91"/>
    <mergeCell ref="M76:AK76"/>
    <mergeCell ref="U77:Y77"/>
    <mergeCell ref="M78:AK78"/>
    <mergeCell ref="U79:Y79"/>
    <mergeCell ref="M82:AK82"/>
    <mergeCell ref="U83:Y83"/>
    <mergeCell ref="M100:AK100"/>
    <mergeCell ref="N101:R101"/>
    <mergeCell ref="M102:AK102"/>
    <mergeCell ref="M103:R103"/>
    <mergeCell ref="M104:AK104"/>
    <mergeCell ref="O105:AK105"/>
    <mergeCell ref="N92:R92"/>
    <mergeCell ref="M93:AK93"/>
    <mergeCell ref="M94:R94"/>
    <mergeCell ref="M95:AK95"/>
    <mergeCell ref="O96:AK96"/>
    <mergeCell ref="M99:AK99"/>
    <mergeCell ref="O113:AK113"/>
    <mergeCell ref="M115:AK115"/>
    <mergeCell ref="M116:AK116"/>
    <mergeCell ref="N117:R117"/>
    <mergeCell ref="M118:AK118"/>
    <mergeCell ref="M119:R119"/>
    <mergeCell ref="M107:AK107"/>
    <mergeCell ref="M108:AK108"/>
    <mergeCell ref="N109:R109"/>
    <mergeCell ref="M110:AK110"/>
    <mergeCell ref="M111:R111"/>
    <mergeCell ref="M112:AK112"/>
    <mergeCell ref="N128:Q128"/>
    <mergeCell ref="Y128:AB128"/>
    <mergeCell ref="AH128:AJ128"/>
    <mergeCell ref="M129:AK129"/>
    <mergeCell ref="N130:R130"/>
    <mergeCell ref="M131:AK131"/>
    <mergeCell ref="M120:AK120"/>
    <mergeCell ref="O121:AK121"/>
    <mergeCell ref="N126:Q126"/>
    <mergeCell ref="Y126:AB126"/>
    <mergeCell ref="AH126:AJ126"/>
    <mergeCell ref="M127:AK127"/>
    <mergeCell ref="M137:AK137"/>
    <mergeCell ref="N138:Q138"/>
    <mergeCell ref="Y138:AB138"/>
    <mergeCell ref="AH138:AJ138"/>
    <mergeCell ref="M139:AK139"/>
    <mergeCell ref="N140:R140"/>
    <mergeCell ref="M132:R132"/>
    <mergeCell ref="P133:T133"/>
    <mergeCell ref="U133:Y133"/>
    <mergeCell ref="Z133:AD133"/>
    <mergeCell ref="AE133:AI133"/>
    <mergeCell ref="N136:Q136"/>
    <mergeCell ref="Y136:AB136"/>
    <mergeCell ref="AH136:AJ136"/>
    <mergeCell ref="N145:Q145"/>
    <mergeCell ref="Y145:AB145"/>
    <mergeCell ref="AH145:AJ145"/>
    <mergeCell ref="M146:AK146"/>
    <mergeCell ref="N147:Q147"/>
    <mergeCell ref="Y147:AB147"/>
    <mergeCell ref="AH147:AJ147"/>
    <mergeCell ref="M141:AK141"/>
    <mergeCell ref="M142:R142"/>
    <mergeCell ref="P143:T143"/>
    <mergeCell ref="U143:Y143"/>
    <mergeCell ref="Z143:AD143"/>
    <mergeCell ref="AE143:AI143"/>
    <mergeCell ref="N154:Q154"/>
    <mergeCell ref="Y154:AB154"/>
    <mergeCell ref="AH154:AJ154"/>
    <mergeCell ref="M155:AK155"/>
    <mergeCell ref="N156:Q156"/>
    <mergeCell ref="Y156:AB156"/>
    <mergeCell ref="AH156:AJ156"/>
    <mergeCell ref="M148:AK148"/>
    <mergeCell ref="N149:R149"/>
    <mergeCell ref="M150:AK150"/>
    <mergeCell ref="M151:R151"/>
    <mergeCell ref="P152:T152"/>
    <mergeCell ref="U152:Y152"/>
    <mergeCell ref="Z152:AD152"/>
    <mergeCell ref="AE152:AI152"/>
    <mergeCell ref="M163:AK163"/>
    <mergeCell ref="S164:X164"/>
    <mergeCell ref="AA164:AC164"/>
    <mergeCell ref="AD164:AF164"/>
    <mergeCell ref="M165:AK165"/>
    <mergeCell ref="N166:R166"/>
    <mergeCell ref="M157:AK157"/>
    <mergeCell ref="N158:R158"/>
    <mergeCell ref="M159:AK159"/>
    <mergeCell ref="M160:R160"/>
    <mergeCell ref="P161:T161"/>
    <mergeCell ref="U161:Y161"/>
    <mergeCell ref="Z161:AD161"/>
    <mergeCell ref="AE161:AI161"/>
    <mergeCell ref="M177:AA177"/>
    <mergeCell ref="M178:AK178"/>
    <mergeCell ref="M179:AK179"/>
    <mergeCell ref="M180:AK180"/>
    <mergeCell ref="M181:AK181"/>
    <mergeCell ref="M167:AK167"/>
    <mergeCell ref="M168:R168"/>
    <mergeCell ref="N170:AJ170"/>
    <mergeCell ref="N171:AJ171"/>
    <mergeCell ref="N174:AJ174"/>
    <mergeCell ref="N175:AJ175"/>
  </mergeCells>
  <phoneticPr fontId="30"/>
  <dataValidations count="12">
    <dataValidation type="list" allowBlank="1" showInputMessage="1" prompt="選択" sqref="M163:AK163" xr:uid="{00000000-0002-0000-1E00-000000000000}">
      <formula1>担当登録2</formula1>
    </dataValidation>
    <dataValidation type="list" allowBlank="1" showInputMessage="1" prompt="選択" sqref="M15:AK15 M24:AK24 M34:AK34 M43:AK43 M52:AK52 M127:AK127 M137:AK137 M146:AK146 M155:AK155" xr:uid="{00000000-0002-0000-1E00-000001000000}">
      <formula1>担当登録1</formula1>
    </dataValidation>
    <dataValidation type="list" allowBlank="1" showInputMessage="1" prompt="選択" sqref="N170:AJ171" xr:uid="{00000000-0002-0000-1E00-000002000000}">
      <formula1>適判機関</formula1>
    </dataValidation>
    <dataValidation type="list" allowBlank="1" showInputMessage="1" showErrorMessage="1" prompt="選択" sqref="D65 D69 D73 D81" xr:uid="{00000000-0002-0000-1E00-000003000000}">
      <formula1>選択</formula1>
    </dataValidation>
    <dataValidation type="list" allowBlank="1" showInputMessage="1" sqref="O96:AK96 O113:AK113 O105:AK105 O121:AK121" xr:uid="{00000000-0002-0000-1E00-000004000000}">
      <formula1>意見を聴いた設計図書</formula1>
    </dataValidation>
    <dataValidation type="list" allowBlank="1" showInputMessage="1" prompt="選択" sqref="P152:AI152 P49:AI49 P30:AI30 P143:AI143 P58:AI58 P40:AI40 P133:AI133 P161:AI161" xr:uid="{00000000-0002-0000-1E00-000005000000}">
      <formula1>設計図書</formula1>
    </dataValidation>
    <dataValidation type="list" allowBlank="1" showInputMessage="1" prompt="選択" sqref="Y16:AB16 Y44:AB44 Y147:AB147 Y25:AB25 Y138:AB138 Y53:AB53 Y35:AB35 Y128:AB128 Y156:AB156" xr:uid="{00000000-0002-0000-1E00-000006000000}">
      <formula1>都道府県</formula1>
    </dataValidation>
    <dataValidation type="list" allowBlank="1" showInputMessage="1" prompt="選択" sqref="N14:Q14 N16:Q16 N42:Q42 N44:Q44 N145:Q145 N147:Q147 N23:Q23 N25:Q25 N136:Q136 N138:Q138 N51:Q51 N53:Q53 N33:Q33 N35:Q35 N126:Q126 N128:Q128 N154:Q154 N156:Q156" xr:uid="{00000000-0002-0000-1E00-000007000000}">
      <formula1>建築士</formula1>
    </dataValidation>
    <dataValidation allowBlank="1" showInputMessage="1" sqref="M165:AK165" xr:uid="{00000000-0002-0000-1E00-000008000000}"/>
    <dataValidation type="list" allowBlank="1" showInputMessage="1" prompt="選択" sqref="S164:X164 Y14:AB14 Y42:AB42 Y145:AB145 Y23:AB23 Y136:AB136 Y51:AB51 Y33:AB33 Y126:AB126 Y154:AB154" xr:uid="{00000000-0002-0000-1E00-000009000000}">
      <formula1>登録</formula1>
    </dataValidation>
    <dataValidation type="list" allowBlank="1" showInputMessage="1" prompt="選択" sqref="AH9:AK9" xr:uid="{00000000-0002-0000-1E00-00000A000000}">
      <formula1>建築主人数</formula1>
    </dataValidation>
    <dataValidation type="list" allowBlank="1" showInputMessage="1" showErrorMessage="1" sqref="E174:E176 E170:E172" xr:uid="{00000000-0002-0000-1E00-00000B000000}">
      <formula1>選択</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79998168889431442"/>
  </sheetPr>
  <dimension ref="A4:BU28"/>
  <sheetViews>
    <sheetView workbookViewId="0">
      <selection activeCell="M7" sqref="M7:AK7"/>
    </sheetView>
  </sheetViews>
  <sheetFormatPr defaultColWidth="2.5" defaultRowHeight="15" customHeight="1" x14ac:dyDescent="0.15"/>
  <cols>
    <col min="1" max="73" width="2.5" style="6" customWidth="1"/>
    <col min="74" max="16384" width="2.5" style="7"/>
  </cols>
  <sheetData>
    <row r="4" spans="2:37" ht="15" customHeight="1" x14ac:dyDescent="0.15">
      <c r="B4" s="289" t="s">
        <v>125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485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127</v>
      </c>
    </row>
    <row r="7" spans="2:37" ht="15" customHeight="1" x14ac:dyDescent="0.15">
      <c r="D7" s="6" t="s">
        <v>128</v>
      </c>
      <c r="E7" s="6" t="s">
        <v>129</v>
      </c>
      <c r="F7" s="6" t="s">
        <v>134</v>
      </c>
      <c r="L7" s="6" t="s">
        <v>130</v>
      </c>
      <c r="M7" s="291" t="str">
        <f>ITEM_all_first!$E$216</f>
        <v/>
      </c>
      <c r="N7" s="291"/>
      <c r="O7" s="291"/>
      <c r="P7" s="291"/>
      <c r="Q7" s="291"/>
      <c r="R7" s="291"/>
      <c r="S7" s="291"/>
      <c r="T7" s="291"/>
      <c r="U7" s="291"/>
      <c r="V7" s="291"/>
      <c r="W7" s="291"/>
      <c r="X7" s="291"/>
      <c r="Y7" s="291"/>
      <c r="Z7" s="291"/>
      <c r="AA7" s="291"/>
      <c r="AB7" s="291"/>
      <c r="AC7" s="291"/>
      <c r="AD7" s="291"/>
      <c r="AE7" s="291"/>
      <c r="AF7" s="291"/>
      <c r="AG7" s="291"/>
      <c r="AH7" s="291"/>
      <c r="AI7" s="291"/>
      <c r="AJ7" s="291"/>
      <c r="AK7" s="291"/>
    </row>
    <row r="8" spans="2:37" ht="15" customHeight="1" x14ac:dyDescent="0.15">
      <c r="D8" s="6" t="s">
        <v>128</v>
      </c>
      <c r="E8" s="6" t="s">
        <v>131</v>
      </c>
      <c r="F8" s="6" t="s">
        <v>135</v>
      </c>
      <c r="L8" s="6" t="s">
        <v>130</v>
      </c>
      <c r="M8" s="291" t="str">
        <f>ITEM_all_first!$E$217</f>
        <v/>
      </c>
      <c r="N8" s="291"/>
      <c r="O8" s="291"/>
      <c r="P8" s="291"/>
      <c r="Q8" s="291"/>
      <c r="R8" s="291"/>
      <c r="S8" s="291"/>
      <c r="T8" s="291"/>
      <c r="U8" s="291"/>
      <c r="V8" s="291"/>
      <c r="W8" s="291"/>
      <c r="X8" s="291"/>
      <c r="Y8" s="291"/>
      <c r="Z8" s="291"/>
      <c r="AA8" s="291"/>
      <c r="AB8" s="291"/>
      <c r="AC8" s="291"/>
      <c r="AD8" s="291"/>
      <c r="AE8" s="291"/>
      <c r="AF8" s="291"/>
      <c r="AG8" s="291"/>
      <c r="AH8" s="291"/>
      <c r="AI8" s="291"/>
      <c r="AJ8" s="291"/>
      <c r="AK8" s="291"/>
    </row>
    <row r="9" spans="2:37" ht="15" customHeight="1" x14ac:dyDescent="0.1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row>
    <row r="10" spans="2:37" ht="15" customHeight="1" x14ac:dyDescent="0.15">
      <c r="D10" s="6" t="s">
        <v>128</v>
      </c>
      <c r="E10" s="6" t="s">
        <v>132</v>
      </c>
      <c r="F10" s="6" t="s">
        <v>136</v>
      </c>
      <c r="L10" s="6" t="s">
        <v>130</v>
      </c>
      <c r="M10" s="72" t="s">
        <v>1437</v>
      </c>
      <c r="N10" s="296" t="str">
        <f>ITEM_all_first!$E$218</f>
        <v/>
      </c>
      <c r="O10" s="296"/>
      <c r="P10" s="296"/>
      <c r="Q10" s="296"/>
      <c r="R10" s="296"/>
      <c r="S10" s="12"/>
    </row>
    <row r="11" spans="2:37" ht="15" customHeight="1" x14ac:dyDescent="0.15">
      <c r="D11" s="6" t="s">
        <v>128</v>
      </c>
      <c r="E11" s="6" t="s">
        <v>137</v>
      </c>
      <c r="F11" s="6" t="s">
        <v>138</v>
      </c>
      <c r="L11" s="6" t="s">
        <v>130</v>
      </c>
      <c r="M11" s="291" t="str">
        <f>ITEM_all_first!$E$219</f>
        <v/>
      </c>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row>
    <row r="12" spans="2:37" ht="15" customHeight="1" x14ac:dyDescent="0.15">
      <c r="B12" s="30"/>
      <c r="C12" s="30"/>
      <c r="D12" s="30" t="s">
        <v>128</v>
      </c>
      <c r="E12" s="30" t="s">
        <v>133</v>
      </c>
      <c r="F12" s="30" t="s">
        <v>139</v>
      </c>
      <c r="G12" s="30"/>
      <c r="H12" s="30"/>
      <c r="I12" s="30"/>
      <c r="J12" s="30"/>
      <c r="K12" s="30"/>
      <c r="L12" s="30" t="s">
        <v>130</v>
      </c>
      <c r="M12" s="300" t="str">
        <f>ITEM_all_first!$E$220</f>
        <v/>
      </c>
      <c r="N12" s="300"/>
      <c r="O12" s="300"/>
      <c r="P12" s="300"/>
      <c r="Q12" s="300"/>
      <c r="R12" s="300"/>
      <c r="S12" s="51"/>
      <c r="T12" s="32"/>
      <c r="U12" s="88"/>
      <c r="V12" s="88"/>
      <c r="W12" s="88"/>
      <c r="X12" s="30"/>
      <c r="Y12" s="30"/>
      <c r="Z12" s="30"/>
      <c r="AA12" s="30"/>
      <c r="AB12" s="30"/>
      <c r="AC12" s="30"/>
      <c r="AD12" s="30"/>
      <c r="AE12" s="30"/>
      <c r="AF12" s="30"/>
      <c r="AG12" s="30"/>
      <c r="AH12" s="30"/>
      <c r="AI12" s="30"/>
      <c r="AJ12" s="30"/>
      <c r="AK12" s="30"/>
    </row>
    <row r="14" spans="2:37" ht="15" customHeight="1" x14ac:dyDescent="0.15">
      <c r="B14" s="6" t="s">
        <v>127</v>
      </c>
    </row>
    <row r="15" spans="2:37" ht="15" customHeight="1" x14ac:dyDescent="0.15">
      <c r="D15" s="6" t="s">
        <v>128</v>
      </c>
      <c r="E15" s="6" t="s">
        <v>129</v>
      </c>
      <c r="F15" s="6" t="s">
        <v>134</v>
      </c>
      <c r="L15" s="6" t="s">
        <v>130</v>
      </c>
      <c r="M15" s="291" t="str">
        <f>ITEM_all_first!$E$221</f>
        <v/>
      </c>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row>
    <row r="16" spans="2:37" ht="15" customHeight="1" x14ac:dyDescent="0.15">
      <c r="D16" s="6" t="s">
        <v>128</v>
      </c>
      <c r="E16" s="6" t="s">
        <v>131</v>
      </c>
      <c r="F16" s="6" t="s">
        <v>135</v>
      </c>
      <c r="L16" s="6" t="s">
        <v>130</v>
      </c>
      <c r="M16" s="291" t="str">
        <f>ITEM_all_first!$E$222</f>
        <v/>
      </c>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row>
    <row r="17" spans="2:37" ht="15" customHeight="1" x14ac:dyDescent="0.1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2:37" ht="15" customHeight="1" x14ac:dyDescent="0.15">
      <c r="D18" s="6" t="s">
        <v>128</v>
      </c>
      <c r="E18" s="6" t="s">
        <v>132</v>
      </c>
      <c r="F18" s="6" t="s">
        <v>136</v>
      </c>
      <c r="L18" s="6" t="s">
        <v>130</v>
      </c>
      <c r="M18" s="72" t="s">
        <v>1437</v>
      </c>
      <c r="N18" s="296" t="str">
        <f>ITEM_all_first!$E$223</f>
        <v/>
      </c>
      <c r="O18" s="296"/>
      <c r="P18" s="296"/>
      <c r="Q18" s="296"/>
      <c r="R18" s="296"/>
      <c r="S18" s="12"/>
    </row>
    <row r="19" spans="2:37" ht="15" customHeight="1" x14ac:dyDescent="0.15">
      <c r="D19" s="6" t="s">
        <v>128</v>
      </c>
      <c r="E19" s="6" t="s">
        <v>137</v>
      </c>
      <c r="F19" s="6" t="s">
        <v>138</v>
      </c>
      <c r="L19" s="6" t="s">
        <v>130</v>
      </c>
      <c r="M19" s="291" t="str">
        <f>ITEM_all_first!$E$224</f>
        <v/>
      </c>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row>
    <row r="20" spans="2:37" ht="15" customHeight="1" x14ac:dyDescent="0.15">
      <c r="B20" s="30"/>
      <c r="C20" s="30"/>
      <c r="D20" s="30" t="s">
        <v>128</v>
      </c>
      <c r="E20" s="30" t="s">
        <v>133</v>
      </c>
      <c r="F20" s="30" t="s">
        <v>139</v>
      </c>
      <c r="G20" s="30"/>
      <c r="H20" s="30"/>
      <c r="I20" s="30"/>
      <c r="J20" s="30"/>
      <c r="K20" s="30"/>
      <c r="L20" s="30" t="s">
        <v>130</v>
      </c>
      <c r="M20" s="300" t="str">
        <f>ITEM_all_first!$E$225</f>
        <v/>
      </c>
      <c r="N20" s="300"/>
      <c r="O20" s="300"/>
      <c r="P20" s="300"/>
      <c r="Q20" s="300"/>
      <c r="R20" s="300"/>
      <c r="S20" s="51"/>
      <c r="T20" s="32"/>
      <c r="U20" s="88"/>
      <c r="V20" s="88"/>
      <c r="W20" s="88"/>
      <c r="X20" s="30"/>
      <c r="Y20" s="30"/>
      <c r="Z20" s="30"/>
      <c r="AA20" s="30"/>
      <c r="AB20" s="30"/>
      <c r="AC20" s="30"/>
      <c r="AD20" s="30"/>
      <c r="AE20" s="30"/>
      <c r="AF20" s="30"/>
      <c r="AG20" s="30"/>
      <c r="AH20" s="30"/>
      <c r="AI20" s="30"/>
      <c r="AJ20" s="30"/>
      <c r="AK20" s="30"/>
    </row>
    <row r="22" spans="2:37" ht="15" customHeight="1" x14ac:dyDescent="0.15">
      <c r="B22" s="6" t="s">
        <v>127</v>
      </c>
    </row>
    <row r="23" spans="2:37" ht="15" customHeight="1" x14ac:dyDescent="0.15">
      <c r="D23" s="6" t="s">
        <v>128</v>
      </c>
      <c r="E23" s="6" t="s">
        <v>129</v>
      </c>
      <c r="F23" s="6" t="s">
        <v>134</v>
      </c>
      <c r="L23" s="6" t="s">
        <v>130</v>
      </c>
      <c r="M23" s="291" t="str">
        <f>ITEM_all_first!$E$226</f>
        <v/>
      </c>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row>
    <row r="24" spans="2:37" ht="15" customHeight="1" x14ac:dyDescent="0.15">
      <c r="D24" s="6" t="s">
        <v>128</v>
      </c>
      <c r="E24" s="6" t="s">
        <v>131</v>
      </c>
      <c r="F24" s="6" t="s">
        <v>135</v>
      </c>
      <c r="L24" s="6" t="s">
        <v>130</v>
      </c>
      <c r="M24" s="291" t="str">
        <f>ITEM_all_first!$E$227</f>
        <v/>
      </c>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row>
    <row r="25" spans="2:37" ht="15" customHeight="1" x14ac:dyDescent="0.1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2:37" ht="15" customHeight="1" x14ac:dyDescent="0.15">
      <c r="D26" s="6" t="s">
        <v>128</v>
      </c>
      <c r="E26" s="6" t="s">
        <v>132</v>
      </c>
      <c r="F26" s="6" t="s">
        <v>136</v>
      </c>
      <c r="L26" s="6" t="s">
        <v>130</v>
      </c>
      <c r="M26" s="72" t="s">
        <v>1437</v>
      </c>
      <c r="N26" s="296" t="str">
        <f>ITEM_all_first!$E$228</f>
        <v/>
      </c>
      <c r="O26" s="296"/>
      <c r="P26" s="296"/>
      <c r="Q26" s="296"/>
      <c r="R26" s="296"/>
      <c r="S26" s="12"/>
    </row>
    <row r="27" spans="2:37" ht="15" customHeight="1" x14ac:dyDescent="0.15">
      <c r="D27" s="6" t="s">
        <v>128</v>
      </c>
      <c r="E27" s="6" t="s">
        <v>137</v>
      </c>
      <c r="F27" s="6" t="s">
        <v>138</v>
      </c>
      <c r="L27" s="6" t="s">
        <v>130</v>
      </c>
      <c r="M27" s="291" t="str">
        <f>ITEM_all_first!$E$229</f>
        <v/>
      </c>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row>
    <row r="28" spans="2:37" ht="15" customHeight="1" x14ac:dyDescent="0.15">
      <c r="B28" s="30"/>
      <c r="C28" s="30"/>
      <c r="D28" s="30" t="s">
        <v>128</v>
      </c>
      <c r="E28" s="30" t="s">
        <v>133</v>
      </c>
      <c r="F28" s="30" t="s">
        <v>139</v>
      </c>
      <c r="G28" s="30"/>
      <c r="H28" s="30"/>
      <c r="I28" s="30"/>
      <c r="J28" s="30"/>
      <c r="K28" s="30"/>
      <c r="L28" s="30" t="s">
        <v>130</v>
      </c>
      <c r="M28" s="300" t="str">
        <f>ITEM_all_first!$E$230</f>
        <v/>
      </c>
      <c r="N28" s="300"/>
      <c r="O28" s="300"/>
      <c r="P28" s="300"/>
      <c r="Q28" s="300"/>
      <c r="R28" s="300"/>
      <c r="S28" s="51"/>
      <c r="T28" s="32"/>
      <c r="U28" s="88"/>
      <c r="V28" s="88"/>
      <c r="W28" s="88"/>
      <c r="X28" s="30"/>
      <c r="Y28" s="30"/>
      <c r="Z28" s="30"/>
      <c r="AA28" s="30"/>
      <c r="AB28" s="30"/>
      <c r="AC28" s="30"/>
      <c r="AD28" s="30"/>
      <c r="AE28" s="30"/>
      <c r="AF28" s="30"/>
      <c r="AG28" s="30"/>
      <c r="AH28" s="30"/>
      <c r="AI28" s="30"/>
      <c r="AJ28" s="30"/>
      <c r="AK28" s="30"/>
    </row>
  </sheetData>
  <mergeCells count="19">
    <mergeCell ref="M19:AK19"/>
    <mergeCell ref="B4:AK4"/>
    <mergeCell ref="M7:AK7"/>
    <mergeCell ref="M8:AK8"/>
    <mergeCell ref="M9:AK9"/>
    <mergeCell ref="N10:R10"/>
    <mergeCell ref="M11:AK11"/>
    <mergeCell ref="M12:R12"/>
    <mergeCell ref="M15:AK15"/>
    <mergeCell ref="M16:AK16"/>
    <mergeCell ref="M17:AK17"/>
    <mergeCell ref="N18:R18"/>
    <mergeCell ref="M28:R28"/>
    <mergeCell ref="M20:R20"/>
    <mergeCell ref="M23:AK23"/>
    <mergeCell ref="M24:AK24"/>
    <mergeCell ref="M25:AK25"/>
    <mergeCell ref="N26:R26"/>
    <mergeCell ref="M27:AK27"/>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79998168889431442"/>
  </sheetPr>
  <dimension ref="A4:BU78"/>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498</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759</v>
      </c>
      <c r="C6" s="27"/>
      <c r="D6" s="27"/>
      <c r="E6" s="27"/>
      <c r="F6" s="27"/>
      <c r="G6" s="27"/>
      <c r="H6" s="331" t="str">
        <f>ITEM_all_first!$E$231</f>
        <v/>
      </c>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row>
    <row r="7" spans="2:37" ht="12" customHeight="1" x14ac:dyDescent="0.15">
      <c r="B7" s="27" t="s">
        <v>760</v>
      </c>
      <c r="C7" s="27"/>
      <c r="D7" s="27"/>
      <c r="E7" s="27"/>
      <c r="F7" s="27"/>
      <c r="G7" s="27"/>
      <c r="H7" s="331" t="str">
        <f>ITEM_all_first!$E$232</f>
        <v/>
      </c>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row>
    <row r="8" spans="2:37" ht="12" customHeight="1" x14ac:dyDescent="0.15">
      <c r="B8" s="6" t="s">
        <v>761</v>
      </c>
    </row>
    <row r="9" spans="2:37" ht="12" customHeight="1" x14ac:dyDescent="0.15">
      <c r="H9" s="36" t="str">
        <f>ITEM_all_first!$E$233</f>
        <v>□</v>
      </c>
      <c r="I9" s="6" t="s">
        <v>762</v>
      </c>
      <c r="N9" s="9" t="s">
        <v>145</v>
      </c>
      <c r="O9" s="36" t="str">
        <f>ITEM_all_first!$E$234</f>
        <v>□</v>
      </c>
      <c r="P9" s="6" t="s">
        <v>763</v>
      </c>
      <c r="T9" s="36" t="str">
        <f>ITEM_all_first!$E$235</f>
        <v>□</v>
      </c>
      <c r="U9" s="6" t="s">
        <v>764</v>
      </c>
      <c r="Z9" s="36" t="str">
        <f>ITEM_all_first!$E$236</f>
        <v>□</v>
      </c>
      <c r="AA9" s="6" t="s">
        <v>765</v>
      </c>
      <c r="AF9" s="9" t="s">
        <v>146</v>
      </c>
    </row>
    <row r="10" spans="2:37" ht="12" customHeight="1" x14ac:dyDescent="0.15">
      <c r="B10" s="30"/>
      <c r="C10" s="30"/>
      <c r="D10" s="30"/>
      <c r="E10" s="30"/>
      <c r="F10" s="30"/>
      <c r="G10" s="30"/>
      <c r="H10" s="5" t="str">
        <f>ITEM_all_first!$E$237</f>
        <v>□</v>
      </c>
      <c r="I10" s="30" t="s">
        <v>766</v>
      </c>
      <c r="J10" s="30"/>
      <c r="K10" s="30"/>
      <c r="L10" s="30"/>
      <c r="M10" s="30"/>
      <c r="N10" s="30"/>
      <c r="O10" s="5" t="str">
        <f>ITEM_all_first!$E$238</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768</v>
      </c>
      <c r="C11" s="30"/>
      <c r="D11" s="30"/>
      <c r="E11" s="30"/>
      <c r="F11" s="30"/>
      <c r="G11" s="30"/>
      <c r="H11" s="36" t="str">
        <f>ITEM_all_first!$E$239</f>
        <v>□</v>
      </c>
      <c r="I11" s="30" t="s">
        <v>769</v>
      </c>
      <c r="J11" s="30"/>
      <c r="K11" s="30"/>
      <c r="L11" s="30"/>
      <c r="M11" s="36" t="str">
        <f>ITEM_all_first!$E$240</f>
        <v>□</v>
      </c>
      <c r="N11" s="30" t="s">
        <v>770</v>
      </c>
      <c r="O11" s="30"/>
      <c r="P11" s="30"/>
      <c r="Q11" s="30"/>
      <c r="R11" s="36" t="str">
        <f>ITEM_all_first!$E$241</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772</v>
      </c>
      <c r="C12" s="27"/>
      <c r="D12" s="27"/>
      <c r="E12" s="27"/>
      <c r="F12" s="27"/>
      <c r="G12" s="27"/>
      <c r="H12" s="27"/>
      <c r="I12" s="27"/>
      <c r="J12" s="27"/>
      <c r="K12" s="27"/>
      <c r="L12" s="27"/>
      <c r="M12" s="27"/>
      <c r="N12" s="27"/>
      <c r="O12" s="27"/>
      <c r="P12" s="331" t="str">
        <f>ITEM_all_first!$E$242</f>
        <v/>
      </c>
      <c r="Q12" s="331"/>
      <c r="R12" s="331"/>
      <c r="S12" s="331"/>
      <c r="T12" s="331"/>
      <c r="U12" s="331" t="str">
        <f>ITEM_all_first!$E$243</f>
        <v xml:space="preserve"> </v>
      </c>
      <c r="V12" s="331"/>
      <c r="W12" s="331"/>
      <c r="X12" s="331"/>
      <c r="Y12" s="331"/>
      <c r="Z12" s="331" t="str">
        <f>ITEM_all_first!$E$244</f>
        <v xml:space="preserve"> </v>
      </c>
      <c r="AA12" s="331"/>
      <c r="AB12" s="331"/>
      <c r="AC12" s="331"/>
      <c r="AD12" s="331"/>
      <c r="AE12" s="331" t="str">
        <f>ITEM_all_first!$E$245</f>
        <v/>
      </c>
      <c r="AF12" s="331"/>
      <c r="AG12" s="331"/>
      <c r="AH12" s="331"/>
      <c r="AI12" s="331"/>
      <c r="AJ12" s="27"/>
      <c r="AK12" s="27"/>
    </row>
    <row r="13" spans="2:37" ht="12" customHeight="1" x14ac:dyDescent="0.15">
      <c r="B13" s="6" t="s">
        <v>773</v>
      </c>
    </row>
    <row r="14" spans="2:37" ht="12" customHeight="1" x14ac:dyDescent="0.15">
      <c r="D14" s="6" t="s">
        <v>128</v>
      </c>
      <c r="E14" s="6" t="s">
        <v>129</v>
      </c>
      <c r="F14" s="6" t="s">
        <v>774</v>
      </c>
      <c r="K14" s="6" t="s">
        <v>130</v>
      </c>
      <c r="P14" s="327" t="str">
        <f>IF(ITEM_all_first!$E$246="","",VALUE(ITEM_all_first!$E$246))</f>
        <v/>
      </c>
      <c r="Q14" s="327"/>
      <c r="R14" s="327"/>
      <c r="S14" s="327"/>
      <c r="T14" s="327"/>
      <c r="U14" s="6" t="s">
        <v>775</v>
      </c>
    </row>
    <row r="15" spans="2:37" ht="12" customHeight="1" x14ac:dyDescent="0.15">
      <c r="B15" s="30"/>
      <c r="C15" s="30"/>
      <c r="D15" s="30" t="s">
        <v>128</v>
      </c>
      <c r="E15" s="30" t="s">
        <v>131</v>
      </c>
      <c r="F15" s="30" t="s">
        <v>776</v>
      </c>
      <c r="G15" s="30"/>
      <c r="H15" s="30"/>
      <c r="I15" s="30"/>
      <c r="J15" s="30"/>
      <c r="K15" s="30"/>
      <c r="L15" s="30"/>
      <c r="M15" s="30"/>
      <c r="N15" s="30"/>
      <c r="O15" s="30" t="s">
        <v>130</v>
      </c>
      <c r="P15" s="328" t="str">
        <f>IF(ITEM_all_first!$E$247="","",VALUE(ITEM_all_first!$E$247))</f>
        <v/>
      </c>
      <c r="Q15" s="328"/>
      <c r="R15" s="328"/>
      <c r="S15" s="328"/>
      <c r="T15" s="328"/>
      <c r="U15" s="30" t="s">
        <v>775</v>
      </c>
      <c r="V15" s="30"/>
      <c r="W15" s="30"/>
      <c r="X15" s="30"/>
      <c r="Y15" s="30"/>
      <c r="Z15" s="30"/>
      <c r="AA15" s="30"/>
      <c r="AB15" s="30"/>
      <c r="AC15" s="30"/>
      <c r="AD15" s="30"/>
      <c r="AE15" s="30"/>
      <c r="AF15" s="30"/>
      <c r="AG15" s="30"/>
      <c r="AH15" s="30"/>
      <c r="AI15" s="30"/>
      <c r="AJ15" s="30"/>
      <c r="AK15" s="30"/>
    </row>
    <row r="16" spans="2:37" ht="12" customHeight="1" x14ac:dyDescent="0.15">
      <c r="B16" s="6" t="s">
        <v>777</v>
      </c>
    </row>
    <row r="17" spans="2:37" ht="12" customHeight="1" x14ac:dyDescent="0.15">
      <c r="D17" s="6" t="s">
        <v>128</v>
      </c>
      <c r="E17" s="6" t="s">
        <v>129</v>
      </c>
      <c r="F17" s="6" t="s">
        <v>778</v>
      </c>
      <c r="K17" s="6" t="s">
        <v>130</v>
      </c>
      <c r="L17" s="322" t="s">
        <v>521</v>
      </c>
      <c r="M17" s="322"/>
      <c r="N17" s="39" t="s">
        <v>145</v>
      </c>
      <c r="O17" s="639" t="str">
        <f>IF(ITEM_all_first!$E$248="","",VALUE(ITEM_all_first!$E$248))</f>
        <v/>
      </c>
      <c r="P17" s="639"/>
      <c r="Q17" s="639"/>
      <c r="R17" s="639"/>
      <c r="S17" s="6" t="s">
        <v>1477</v>
      </c>
      <c r="T17" s="39" t="s">
        <v>145</v>
      </c>
      <c r="U17" s="317" t="str">
        <f>IF(ITEM_all_first!$E$249="","",VALUE(ITEM_all_first!$E$249))</f>
        <v/>
      </c>
      <c r="V17" s="317"/>
      <c r="W17" s="317"/>
      <c r="X17" s="317"/>
      <c r="Y17" s="6" t="s">
        <v>1477</v>
      </c>
      <c r="Z17" s="39" t="s">
        <v>145</v>
      </c>
      <c r="AA17" s="317" t="str">
        <f>IF(ITEM_all_first!$E$250="","",VALUE(ITEM_all_first!$E$250))</f>
        <v/>
      </c>
      <c r="AB17" s="317"/>
      <c r="AC17" s="317"/>
      <c r="AD17" s="317"/>
      <c r="AE17" s="6" t="s">
        <v>1477</v>
      </c>
      <c r="AF17" s="39" t="s">
        <v>145</v>
      </c>
      <c r="AG17" s="317" t="str">
        <f>IF(ITEM_all_first!$E$251="","",VALUE(ITEM_all_first!$E$251))</f>
        <v/>
      </c>
      <c r="AH17" s="317"/>
      <c r="AI17" s="317"/>
      <c r="AJ17" s="317"/>
      <c r="AK17" s="6" t="s">
        <v>1477</v>
      </c>
    </row>
    <row r="18" spans="2:37" ht="12" customHeight="1" x14ac:dyDescent="0.15">
      <c r="L18" s="322" t="s">
        <v>522</v>
      </c>
      <c r="M18" s="322"/>
      <c r="N18" s="39" t="s">
        <v>145</v>
      </c>
      <c r="O18" s="317" t="str">
        <f>IF(ITEM_all_first!$E$252="","",VALUE(ITEM_all_first!$E$252))</f>
        <v/>
      </c>
      <c r="P18" s="317"/>
      <c r="Q18" s="317"/>
      <c r="R18" s="317"/>
      <c r="S18" s="6" t="s">
        <v>1477</v>
      </c>
      <c r="T18" s="39" t="s">
        <v>145</v>
      </c>
      <c r="U18" s="317" t="str">
        <f>IF(ITEM_all_first!$E$253="","",VALUE(ITEM_all_first!$E$253))</f>
        <v/>
      </c>
      <c r="V18" s="317"/>
      <c r="W18" s="317"/>
      <c r="X18" s="317"/>
      <c r="Y18" s="6" t="s">
        <v>1477</v>
      </c>
      <c r="Z18" s="39" t="s">
        <v>145</v>
      </c>
      <c r="AA18" s="317" t="str">
        <f>IF(ITEM_all_first!$E$254="","",VALUE(ITEM_all_first!$E$254))</f>
        <v/>
      </c>
      <c r="AB18" s="317"/>
      <c r="AC18" s="317"/>
      <c r="AD18" s="317"/>
      <c r="AE18" s="6" t="s">
        <v>1477</v>
      </c>
      <c r="AF18" s="39" t="s">
        <v>145</v>
      </c>
      <c r="AG18" s="317" t="str">
        <f>IF(ITEM_all_first!$E$255="","",VALUE(ITEM_all_first!$E$255))</f>
        <v/>
      </c>
      <c r="AH18" s="317"/>
      <c r="AI18" s="317"/>
      <c r="AJ18" s="317"/>
      <c r="AK18" s="6" t="s">
        <v>1477</v>
      </c>
    </row>
    <row r="19" spans="2:37" ht="12" customHeight="1" x14ac:dyDescent="0.15">
      <c r="D19" s="6" t="s">
        <v>128</v>
      </c>
      <c r="E19" s="6" t="s">
        <v>131</v>
      </c>
      <c r="F19" s="6" t="s">
        <v>780</v>
      </c>
      <c r="K19" s="6" t="s">
        <v>130</v>
      </c>
      <c r="N19" s="39" t="s">
        <v>145</v>
      </c>
      <c r="O19" s="338" t="str">
        <f>ITEM_all_first!$E$256</f>
        <v/>
      </c>
      <c r="P19" s="338"/>
      <c r="Q19" s="338"/>
      <c r="R19" s="338"/>
      <c r="S19" s="9" t="s">
        <v>779</v>
      </c>
      <c r="T19" s="39" t="s">
        <v>145</v>
      </c>
      <c r="U19" s="338" t="str">
        <f>ITEM_all_first!$E$257</f>
        <v/>
      </c>
      <c r="V19" s="338"/>
      <c r="W19" s="338"/>
      <c r="X19" s="338"/>
      <c r="Y19" s="9" t="s">
        <v>779</v>
      </c>
      <c r="Z19" s="39" t="s">
        <v>145</v>
      </c>
      <c r="AA19" s="338" t="str">
        <f>ITEM_all_first!$E$258</f>
        <v/>
      </c>
      <c r="AB19" s="338"/>
      <c r="AC19" s="338"/>
      <c r="AD19" s="338"/>
      <c r="AE19" s="9" t="s">
        <v>779</v>
      </c>
      <c r="AF19" s="39" t="s">
        <v>145</v>
      </c>
      <c r="AG19" s="338" t="str">
        <f>ITEM_all_first!$E$259</f>
        <v/>
      </c>
      <c r="AH19" s="338"/>
      <c r="AI19" s="338"/>
      <c r="AJ19" s="338"/>
      <c r="AK19" s="9" t="s">
        <v>779</v>
      </c>
    </row>
    <row r="20" spans="2:37" ht="12" customHeight="1" x14ac:dyDescent="0.15">
      <c r="D20" s="6" t="s">
        <v>128</v>
      </c>
      <c r="E20" s="6" t="s">
        <v>132</v>
      </c>
      <c r="F20" s="6" t="s">
        <v>781</v>
      </c>
    </row>
    <row r="21" spans="2:37" ht="12" customHeight="1" x14ac:dyDescent="0.15">
      <c r="N21" s="39" t="s">
        <v>145</v>
      </c>
      <c r="O21" s="317" t="str">
        <f>IF(ITEM_all_first!$E$260="","",VALUE(ITEM_all_first!$E$260))</f>
        <v/>
      </c>
      <c r="P21" s="317"/>
      <c r="Q21" s="317"/>
      <c r="R21" s="317"/>
      <c r="S21" s="34" t="s">
        <v>1488</v>
      </c>
      <c r="T21" s="39" t="s">
        <v>145</v>
      </c>
      <c r="U21" s="317" t="str">
        <f>IF(ITEM_all_first!$E$261="","",VALUE(ITEM_all_first!$E$261))</f>
        <v/>
      </c>
      <c r="V21" s="317"/>
      <c r="W21" s="317"/>
      <c r="X21" s="317"/>
      <c r="Y21" s="34" t="s">
        <v>1488</v>
      </c>
      <c r="Z21" s="39" t="s">
        <v>145</v>
      </c>
      <c r="AA21" s="317" t="str">
        <f>IF(ITEM_all_first!$E$262="","",VALUE(ITEM_all_first!$E$262))</f>
        <v/>
      </c>
      <c r="AB21" s="317"/>
      <c r="AC21" s="317"/>
      <c r="AD21" s="317"/>
      <c r="AE21" s="34" t="s">
        <v>1488</v>
      </c>
      <c r="AF21" s="39" t="s">
        <v>145</v>
      </c>
      <c r="AG21" s="317" t="str">
        <f>IF(ITEM_all_first!$E$263="","",VALUE(ITEM_all_first!$E$263))</f>
        <v/>
      </c>
      <c r="AH21" s="317"/>
      <c r="AI21" s="317"/>
      <c r="AJ21" s="317"/>
      <c r="AK21" s="34" t="s">
        <v>1488</v>
      </c>
    </row>
    <row r="22" spans="2:37" ht="12" customHeight="1" x14ac:dyDescent="0.15">
      <c r="D22" s="6" t="s">
        <v>128</v>
      </c>
      <c r="E22" s="6" t="s">
        <v>137</v>
      </c>
      <c r="F22" s="6" t="s">
        <v>782</v>
      </c>
    </row>
    <row r="23" spans="2:37" ht="12" customHeight="1" x14ac:dyDescent="0.15">
      <c r="N23" s="39" t="s">
        <v>145</v>
      </c>
      <c r="O23" s="317" t="str">
        <f>IF(ITEM_all_first!$E$264="","",VALUE(ITEM_all_first!$E$264))</f>
        <v/>
      </c>
      <c r="P23" s="317"/>
      <c r="Q23" s="317"/>
      <c r="R23" s="317"/>
      <c r="S23" s="34" t="s">
        <v>1488</v>
      </c>
      <c r="T23" s="39" t="s">
        <v>145</v>
      </c>
      <c r="U23" s="317" t="str">
        <f>IF(ITEM_all_first!$E$265="","",VALUE(ITEM_all_first!$E$265))</f>
        <v/>
      </c>
      <c r="V23" s="317"/>
      <c r="W23" s="317"/>
      <c r="X23" s="317"/>
      <c r="Y23" s="34" t="s">
        <v>1488</v>
      </c>
      <c r="Z23" s="39" t="s">
        <v>145</v>
      </c>
      <c r="AA23" s="317" t="str">
        <f>IF(ITEM_all_first!$E$266="","",VALUE(ITEM_all_first!$E$266))</f>
        <v/>
      </c>
      <c r="AB23" s="317"/>
      <c r="AC23" s="317"/>
      <c r="AD23" s="317"/>
      <c r="AE23" s="34" t="s">
        <v>1488</v>
      </c>
      <c r="AF23" s="39" t="s">
        <v>145</v>
      </c>
      <c r="AG23" s="317" t="str">
        <f>IF(ITEM_all_first!$E$267="","",VALUE(ITEM_all_first!$E$267))</f>
        <v/>
      </c>
      <c r="AH23" s="317"/>
      <c r="AI23" s="317"/>
      <c r="AJ23" s="317"/>
      <c r="AK23" s="34" t="s">
        <v>1488</v>
      </c>
    </row>
    <row r="24" spans="2:37" ht="12" customHeight="1" x14ac:dyDescent="0.15">
      <c r="D24" s="6" t="s">
        <v>128</v>
      </c>
      <c r="E24" s="6" t="s">
        <v>133</v>
      </c>
      <c r="F24" s="6" t="s">
        <v>524</v>
      </c>
      <c r="K24" s="6" t="s">
        <v>130</v>
      </c>
      <c r="L24" s="322" t="s">
        <v>521</v>
      </c>
      <c r="M24" s="322"/>
      <c r="O24" s="644">
        <f>SUM($O$17,$U$17,$AA$17,$AG$17)</f>
        <v>0</v>
      </c>
      <c r="P24" s="644"/>
      <c r="Q24" s="644"/>
      <c r="R24" s="644"/>
      <c r="S24" s="6" t="s">
        <v>912</v>
      </c>
    </row>
    <row r="25" spans="2:37" ht="12" customHeight="1" x14ac:dyDescent="0.15">
      <c r="L25" s="322" t="s">
        <v>522</v>
      </c>
      <c r="M25" s="322"/>
      <c r="O25" s="644">
        <f>SUM($O$18,$U$18,$AA$18,$AG$18)</f>
        <v>0</v>
      </c>
      <c r="P25" s="644"/>
      <c r="Q25" s="644"/>
      <c r="R25" s="644"/>
      <c r="S25" s="6" t="s">
        <v>912</v>
      </c>
    </row>
    <row r="26" spans="2:37" ht="12" customHeight="1" x14ac:dyDescent="0.15">
      <c r="D26" s="6" t="s">
        <v>128</v>
      </c>
      <c r="E26" s="6" t="s">
        <v>525</v>
      </c>
      <c r="F26" s="6" t="s">
        <v>783</v>
      </c>
      <c r="W26" s="317" t="str">
        <f>IF(ITEM_all_first!$E$270="","",VALUE(ITEM_all_first!$E$270))</f>
        <v/>
      </c>
      <c r="X26" s="317"/>
      <c r="Y26" s="317"/>
      <c r="Z26" s="317"/>
      <c r="AA26" s="34" t="s">
        <v>1490</v>
      </c>
    </row>
    <row r="27" spans="2:37" ht="12" customHeight="1" x14ac:dyDescent="0.15">
      <c r="D27" s="6" t="s">
        <v>128</v>
      </c>
      <c r="E27" s="6" t="s">
        <v>153</v>
      </c>
      <c r="F27" s="6" t="s">
        <v>784</v>
      </c>
      <c r="W27" s="317" t="str">
        <f>IF(ITEM_all_first!$E$271="","",VALUE(ITEM_all_first!$E$271))</f>
        <v/>
      </c>
      <c r="X27" s="317"/>
      <c r="Y27" s="317"/>
      <c r="Z27" s="317"/>
      <c r="AA27" s="34" t="s">
        <v>1490</v>
      </c>
    </row>
    <row r="28" spans="2:37" ht="12" customHeight="1" x14ac:dyDescent="0.15">
      <c r="B28" s="30"/>
      <c r="C28" s="30"/>
      <c r="D28" s="30" t="s">
        <v>128</v>
      </c>
      <c r="E28" s="30" t="s">
        <v>526</v>
      </c>
      <c r="F28" s="30" t="s">
        <v>162</v>
      </c>
      <c r="G28" s="30"/>
      <c r="H28" s="30"/>
      <c r="I28" s="30"/>
      <c r="J28" s="30"/>
      <c r="K28" s="30" t="s">
        <v>130</v>
      </c>
      <c r="L28" s="292" t="str">
        <f>ITEM_all_first!$E$272</f>
        <v/>
      </c>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row>
    <row r="29" spans="2:37" ht="12" customHeight="1" x14ac:dyDescent="0.15">
      <c r="B29" s="6" t="s">
        <v>785</v>
      </c>
      <c r="H29" s="33" t="s">
        <v>786</v>
      </c>
      <c r="I29" s="645" t="str">
        <f>ITEM_all_first!$E$273</f>
        <v/>
      </c>
      <c r="J29" s="645"/>
      <c r="K29" s="645"/>
      <c r="L29" s="293" t="str">
        <f>ITEM_all_first!$E$274</f>
        <v/>
      </c>
      <c r="M29" s="293"/>
      <c r="N29" s="293"/>
      <c r="O29" s="293"/>
      <c r="P29" s="293"/>
      <c r="Q29" s="293"/>
      <c r="R29" s="293"/>
      <c r="S29" s="293"/>
      <c r="T29" s="293"/>
      <c r="U29" s="293"/>
      <c r="V29" s="40" t="s">
        <v>779</v>
      </c>
      <c r="W29" s="40" t="s">
        <v>787</v>
      </c>
      <c r="X29" s="645" t="str">
        <f>ITEM_all_first!$E$275</f>
        <v/>
      </c>
      <c r="Y29" s="645"/>
      <c r="Z29" s="645"/>
      <c r="AA29" s="293" t="str">
        <f>ITEM_all_first!$E$276</f>
        <v/>
      </c>
      <c r="AB29" s="293"/>
      <c r="AC29" s="293"/>
      <c r="AD29" s="293"/>
      <c r="AE29" s="293"/>
      <c r="AF29" s="293"/>
      <c r="AG29" s="293"/>
      <c r="AH29" s="293"/>
      <c r="AI29" s="293"/>
      <c r="AJ29" s="293"/>
      <c r="AK29" s="6" t="s">
        <v>779</v>
      </c>
    </row>
    <row r="30" spans="2:37" ht="12" customHeight="1" x14ac:dyDescent="0.15">
      <c r="B30" s="30"/>
      <c r="C30" s="30"/>
      <c r="D30" s="30"/>
      <c r="E30" s="30"/>
      <c r="F30" s="30"/>
      <c r="G30" s="30"/>
      <c r="H30" s="41" t="s">
        <v>786</v>
      </c>
      <c r="I30" s="643" t="str">
        <f>ITEM_all_first!$E$277</f>
        <v/>
      </c>
      <c r="J30" s="643"/>
      <c r="K30" s="643"/>
      <c r="L30" s="292" t="str">
        <f>ITEM_all_first!$E$278</f>
        <v/>
      </c>
      <c r="M30" s="292"/>
      <c r="N30" s="292"/>
      <c r="O30" s="292"/>
      <c r="P30" s="292"/>
      <c r="Q30" s="292"/>
      <c r="R30" s="292"/>
      <c r="S30" s="292"/>
      <c r="T30" s="292"/>
      <c r="U30" s="292"/>
      <c r="V30" s="30" t="s">
        <v>779</v>
      </c>
      <c r="W30" s="30" t="s">
        <v>787</v>
      </c>
      <c r="X30" s="643" t="str">
        <f>ITEM_all_first!$E$279</f>
        <v/>
      </c>
      <c r="Y30" s="643"/>
      <c r="Z30" s="643"/>
      <c r="AA30" s="292" t="str">
        <f>ITEM_all_first!$E$280</f>
        <v/>
      </c>
      <c r="AB30" s="292"/>
      <c r="AC30" s="292"/>
      <c r="AD30" s="292"/>
      <c r="AE30" s="292"/>
      <c r="AF30" s="292"/>
      <c r="AG30" s="292"/>
      <c r="AH30" s="292"/>
      <c r="AI30" s="292"/>
      <c r="AJ30" s="292"/>
      <c r="AK30" s="30" t="s">
        <v>779</v>
      </c>
    </row>
    <row r="31" spans="2:37" ht="12" customHeight="1" x14ac:dyDescent="0.15">
      <c r="B31" s="27" t="s">
        <v>789</v>
      </c>
      <c r="C31" s="27"/>
      <c r="D31" s="27"/>
      <c r="E31" s="27"/>
      <c r="F31" s="27"/>
      <c r="G31" s="27"/>
      <c r="H31" s="22" t="str">
        <f>ITEM_all_first!$E$281</f>
        <v>□</v>
      </c>
      <c r="I31" s="27" t="s">
        <v>790</v>
      </c>
      <c r="J31" s="27"/>
      <c r="K31" s="22" t="str">
        <f>ITEM_all_first!$E$282</f>
        <v>□</v>
      </c>
      <c r="L31" s="27" t="s">
        <v>791</v>
      </c>
      <c r="M31" s="27"/>
      <c r="N31" s="22" t="str">
        <f>ITEM_all_first!$E$283</f>
        <v>□</v>
      </c>
      <c r="O31" s="27" t="s">
        <v>792</v>
      </c>
      <c r="P31" s="27"/>
      <c r="Q31" s="22" t="str">
        <f>ITEM_all_first!$E$284</f>
        <v>□</v>
      </c>
      <c r="R31" s="27" t="s">
        <v>793</v>
      </c>
      <c r="S31" s="27"/>
      <c r="T31" s="22" t="str">
        <f>ITEM_all_first!$E$285</f>
        <v>□</v>
      </c>
      <c r="U31" s="27" t="s">
        <v>794</v>
      </c>
      <c r="V31" s="27"/>
      <c r="W31" s="27"/>
      <c r="X31" s="22" t="str">
        <f>ITEM_all_first!$E$286</f>
        <v>□</v>
      </c>
      <c r="Y31" s="27" t="s">
        <v>795</v>
      </c>
      <c r="Z31" s="27"/>
      <c r="AA31" s="27"/>
      <c r="AB31" s="27"/>
      <c r="AC31" s="27"/>
      <c r="AD31" s="22" t="str">
        <f>ITEM_all_first!$E$287</f>
        <v>□</v>
      </c>
      <c r="AE31" s="27" t="s">
        <v>796</v>
      </c>
      <c r="AF31" s="27"/>
      <c r="AG31" s="27"/>
      <c r="AH31" s="27"/>
      <c r="AI31" s="27"/>
      <c r="AJ31" s="27"/>
      <c r="AK31" s="27"/>
    </row>
    <row r="32" spans="2:37" ht="12" customHeight="1" x14ac:dyDescent="0.15">
      <c r="B32" s="6" t="s">
        <v>797</v>
      </c>
      <c r="N32" s="39" t="s">
        <v>145</v>
      </c>
      <c r="O32" s="233" t="s">
        <v>798</v>
      </c>
      <c r="P32" s="233"/>
      <c r="Q32" s="233"/>
      <c r="R32" s="233"/>
      <c r="S32" s="233"/>
      <c r="T32" s="233"/>
      <c r="U32" s="9" t="s">
        <v>779</v>
      </c>
      <c r="V32" s="39" t="s">
        <v>145</v>
      </c>
      <c r="W32" s="233" t="s">
        <v>799</v>
      </c>
      <c r="X32" s="233"/>
      <c r="Y32" s="233"/>
      <c r="Z32" s="233"/>
      <c r="AA32" s="233"/>
      <c r="AB32" s="233"/>
      <c r="AC32" s="9" t="s">
        <v>779</v>
      </c>
      <c r="AD32" s="39" t="s">
        <v>145</v>
      </c>
      <c r="AE32" s="233" t="s">
        <v>800</v>
      </c>
      <c r="AF32" s="233"/>
      <c r="AG32" s="233"/>
      <c r="AH32" s="233"/>
      <c r="AI32" s="233"/>
      <c r="AJ32" s="233"/>
      <c r="AK32" s="9" t="s">
        <v>779</v>
      </c>
    </row>
    <row r="33" spans="2:37" ht="12" customHeight="1" x14ac:dyDescent="0.15">
      <c r="D33" s="163" t="s">
        <v>128</v>
      </c>
      <c r="E33" s="163" t="s">
        <v>129</v>
      </c>
      <c r="F33" s="163" t="s">
        <v>2313</v>
      </c>
      <c r="G33" s="163"/>
      <c r="H33" s="163"/>
      <c r="I33" s="163"/>
      <c r="J33" s="163"/>
      <c r="K33" s="163" t="s">
        <v>130</v>
      </c>
      <c r="L33" s="163"/>
      <c r="M33" s="163"/>
      <c r="N33" s="39" t="s">
        <v>145</v>
      </c>
      <c r="O33" s="639" t="str">
        <f>IF(ITEM_all_first!$E$288="","",VALUE(ITEM_all_first!$E$288))</f>
        <v/>
      </c>
      <c r="P33" s="639"/>
      <c r="Q33" s="639"/>
      <c r="R33" s="639"/>
      <c r="S33" s="639"/>
      <c r="T33" s="639"/>
      <c r="U33" s="6" t="s">
        <v>1477</v>
      </c>
      <c r="V33" s="39" t="s">
        <v>145</v>
      </c>
      <c r="W33" s="639" t="str">
        <f>IF(ITEM_all_first!$E$289="","",VALUE(ITEM_all_first!$E$289))</f>
        <v/>
      </c>
      <c r="X33" s="639"/>
      <c r="Y33" s="639"/>
      <c r="Z33" s="639"/>
      <c r="AA33" s="639"/>
      <c r="AB33" s="639"/>
      <c r="AC33" s="6" t="s">
        <v>1477</v>
      </c>
      <c r="AD33" s="39" t="s">
        <v>145</v>
      </c>
      <c r="AE33" s="409" t="str">
        <f>IF($O$33="","",(SUM($O$33,$W$33)))</f>
        <v/>
      </c>
      <c r="AF33" s="409"/>
      <c r="AG33" s="409"/>
      <c r="AH33" s="409"/>
      <c r="AI33" s="409"/>
      <c r="AJ33" s="409"/>
      <c r="AK33" s="6" t="s">
        <v>1477</v>
      </c>
    </row>
    <row r="34" spans="2:37" ht="12" customHeight="1" x14ac:dyDescent="0.15">
      <c r="D34" s="163" t="s">
        <v>128</v>
      </c>
      <c r="E34" s="163" t="s">
        <v>2314</v>
      </c>
      <c r="F34" s="321" t="s">
        <v>2315</v>
      </c>
      <c r="G34" s="321"/>
      <c r="H34" s="321"/>
      <c r="I34" s="321"/>
      <c r="J34" s="321"/>
      <c r="K34" s="321"/>
      <c r="L34" s="321"/>
      <c r="M34" s="163" t="s">
        <v>806</v>
      </c>
      <c r="N34" s="39" t="s">
        <v>145</v>
      </c>
      <c r="O34" s="639" t="str">
        <f>IF(ITEM_all_first!$E$291="","",VALUE(ITEM_all_first!$E$291))</f>
        <v/>
      </c>
      <c r="P34" s="639"/>
      <c r="Q34" s="639"/>
      <c r="R34" s="639"/>
      <c r="S34" s="639"/>
      <c r="T34" s="639"/>
      <c r="U34" s="6" t="s">
        <v>1477</v>
      </c>
      <c r="V34" s="39" t="s">
        <v>145</v>
      </c>
      <c r="W34" s="639" t="str">
        <f>IF(ITEM_all_first!$E$292="","",VALUE(ITEM_all_first!$E$292))</f>
        <v/>
      </c>
      <c r="X34" s="639"/>
      <c r="Y34" s="639"/>
      <c r="Z34" s="639"/>
      <c r="AA34" s="639"/>
      <c r="AB34" s="639"/>
      <c r="AC34" s="6" t="s">
        <v>1477</v>
      </c>
      <c r="AD34" s="39" t="s">
        <v>145</v>
      </c>
      <c r="AE34" s="409" t="str">
        <f>IF($O$34="","",(SUM($O$34,$W$34)))</f>
        <v/>
      </c>
      <c r="AF34" s="409"/>
      <c r="AG34" s="409"/>
      <c r="AH34" s="409"/>
      <c r="AI34" s="409"/>
      <c r="AJ34" s="409"/>
      <c r="AK34" s="6" t="s">
        <v>1477</v>
      </c>
    </row>
    <row r="35" spans="2:37" ht="12" customHeight="1" x14ac:dyDescent="0.15">
      <c r="B35" s="30"/>
      <c r="C35" s="30"/>
      <c r="D35" s="189" t="s">
        <v>128</v>
      </c>
      <c r="E35" s="189" t="s">
        <v>2316</v>
      </c>
      <c r="F35" s="189" t="s">
        <v>801</v>
      </c>
      <c r="G35" s="189"/>
      <c r="H35" s="189"/>
      <c r="I35" s="189"/>
      <c r="J35" s="189"/>
      <c r="K35" s="189" t="s">
        <v>130</v>
      </c>
      <c r="L35" s="189"/>
      <c r="M35" s="189"/>
      <c r="N35" s="30"/>
      <c r="O35" s="410" t="e">
        <f>IF(calculation_second!$C$4="","",ROUNDUP(calculation_second!$C$4,2))</f>
        <v>#VALUE!</v>
      </c>
      <c r="P35" s="410"/>
      <c r="Q35" s="410"/>
      <c r="R35" s="410"/>
      <c r="S35" s="410"/>
      <c r="T35" s="410"/>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802</v>
      </c>
      <c r="N36" s="39" t="s">
        <v>145</v>
      </c>
      <c r="O36" s="315" t="s">
        <v>798</v>
      </c>
      <c r="P36" s="315"/>
      <c r="Q36" s="315"/>
      <c r="R36" s="315"/>
      <c r="S36" s="315"/>
      <c r="T36" s="315"/>
      <c r="U36" s="9" t="s">
        <v>779</v>
      </c>
      <c r="V36" s="39" t="s">
        <v>145</v>
      </c>
      <c r="W36" s="315" t="s">
        <v>799</v>
      </c>
      <c r="X36" s="315"/>
      <c r="Y36" s="315"/>
      <c r="Z36" s="315"/>
      <c r="AA36" s="315"/>
      <c r="AB36" s="315"/>
      <c r="AC36" s="9" t="s">
        <v>779</v>
      </c>
      <c r="AD36" s="39" t="s">
        <v>145</v>
      </c>
      <c r="AE36" s="315" t="s">
        <v>800</v>
      </c>
      <c r="AF36" s="315"/>
      <c r="AG36" s="315"/>
      <c r="AH36" s="315"/>
      <c r="AI36" s="315"/>
      <c r="AJ36" s="315"/>
      <c r="AK36" s="9" t="s">
        <v>779</v>
      </c>
    </row>
    <row r="37" spans="2:37" ht="12" customHeight="1" x14ac:dyDescent="0.15">
      <c r="D37" s="6" t="s">
        <v>128</v>
      </c>
      <c r="E37" s="6" t="s">
        <v>129</v>
      </c>
      <c r="F37" s="6" t="s">
        <v>543</v>
      </c>
      <c r="K37" s="6" t="s">
        <v>130</v>
      </c>
      <c r="N37" s="39" t="s">
        <v>145</v>
      </c>
      <c r="O37" s="639" t="str">
        <f>IF(ITEM_all_first!$E$295="","",VALUE(ITEM_all_first!$E$295))</f>
        <v/>
      </c>
      <c r="P37" s="639"/>
      <c r="Q37" s="639"/>
      <c r="R37" s="639"/>
      <c r="S37" s="639"/>
      <c r="T37" s="639"/>
      <c r="U37" s="6" t="s">
        <v>1477</v>
      </c>
      <c r="V37" s="39" t="s">
        <v>145</v>
      </c>
      <c r="W37" s="639" t="str">
        <f>IF(ITEM_all_first!$E$296="","",VALUE(ITEM_all_first!$E$296))</f>
        <v/>
      </c>
      <c r="X37" s="639"/>
      <c r="Y37" s="639"/>
      <c r="Z37" s="639"/>
      <c r="AA37" s="639"/>
      <c r="AB37" s="639"/>
      <c r="AC37" s="6" t="s">
        <v>1477</v>
      </c>
      <c r="AD37" s="39" t="s">
        <v>145</v>
      </c>
      <c r="AE37" s="409" t="str">
        <f>IF($O$37="","",(SUM($O$37,$W$37)))</f>
        <v/>
      </c>
      <c r="AF37" s="409"/>
      <c r="AG37" s="409"/>
      <c r="AH37" s="409"/>
      <c r="AI37" s="409"/>
      <c r="AJ37" s="409"/>
      <c r="AK37" s="6" t="s">
        <v>1477</v>
      </c>
    </row>
    <row r="38" spans="2:37" ht="12" customHeight="1" x14ac:dyDescent="0.15">
      <c r="D38" s="6" t="s">
        <v>128</v>
      </c>
      <c r="E38" s="6" t="s">
        <v>131</v>
      </c>
      <c r="F38" s="640" t="s">
        <v>1699</v>
      </c>
      <c r="G38" s="640"/>
      <c r="H38" s="640"/>
      <c r="I38" s="640"/>
      <c r="J38" s="640"/>
      <c r="K38" s="640"/>
      <c r="L38" s="640"/>
      <c r="M38" s="6" t="s">
        <v>806</v>
      </c>
      <c r="N38" s="39" t="s">
        <v>145</v>
      </c>
      <c r="O38" s="639" t="str">
        <f>IF(ITEM_all_first!$E$298="","",VALUE(ITEM_all_first!$E$298))</f>
        <v/>
      </c>
      <c r="P38" s="639"/>
      <c r="Q38" s="639"/>
      <c r="R38" s="639"/>
      <c r="S38" s="639"/>
      <c r="T38" s="639"/>
      <c r="U38" s="6" t="s">
        <v>1477</v>
      </c>
      <c r="V38" s="39" t="s">
        <v>145</v>
      </c>
      <c r="W38" s="639" t="str">
        <f>IF(ITEM_all_first!$E$299="","",VALUE(ITEM_all_first!$E$299))</f>
        <v/>
      </c>
      <c r="X38" s="639"/>
      <c r="Y38" s="639"/>
      <c r="Z38" s="639"/>
      <c r="AA38" s="639"/>
      <c r="AB38" s="639"/>
      <c r="AC38" s="6" t="s">
        <v>1477</v>
      </c>
      <c r="AD38" s="39" t="s">
        <v>145</v>
      </c>
      <c r="AE38" s="409" t="str">
        <f>IF($O$38="","",(SUM($O$38,$W$38)))</f>
        <v/>
      </c>
      <c r="AF38" s="409"/>
      <c r="AG38" s="409"/>
      <c r="AH38" s="409"/>
      <c r="AI38" s="409"/>
      <c r="AJ38" s="409"/>
      <c r="AK38" s="6" t="s">
        <v>1477</v>
      </c>
    </row>
    <row r="39" spans="2:37" ht="12" customHeight="1" x14ac:dyDescent="0.15">
      <c r="D39" s="6" t="s">
        <v>128</v>
      </c>
      <c r="E39" s="6" t="s">
        <v>132</v>
      </c>
      <c r="F39" s="640" t="s">
        <v>549</v>
      </c>
      <c r="G39" s="640"/>
      <c r="H39" s="640"/>
      <c r="I39" s="640"/>
      <c r="J39" s="640"/>
      <c r="K39" s="640"/>
      <c r="L39" s="640"/>
      <c r="M39" s="6" t="s">
        <v>130</v>
      </c>
      <c r="N39" s="39" t="s">
        <v>145</v>
      </c>
      <c r="O39" s="639" t="str">
        <f>IF(ITEM_all_first!$E$301="","",VALUE(ITEM_all_first!$E$301))</f>
        <v/>
      </c>
      <c r="P39" s="639"/>
      <c r="Q39" s="639"/>
      <c r="R39" s="639"/>
      <c r="S39" s="639"/>
      <c r="T39" s="639"/>
      <c r="U39" s="6" t="s">
        <v>1477</v>
      </c>
      <c r="V39" s="39" t="s">
        <v>145</v>
      </c>
      <c r="W39" s="639" t="str">
        <f>IF(ITEM_all_first!$E$302="","",VALUE(ITEM_all_first!$E$302))</f>
        <v/>
      </c>
      <c r="X39" s="639"/>
      <c r="Y39" s="639"/>
      <c r="Z39" s="639"/>
      <c r="AA39" s="639"/>
      <c r="AB39" s="639"/>
      <c r="AC39" s="6" t="s">
        <v>1477</v>
      </c>
      <c r="AD39" s="39" t="s">
        <v>145</v>
      </c>
      <c r="AE39" s="409" t="str">
        <f>IF($O$39="","",(SUM($O$39,$W$39)))</f>
        <v/>
      </c>
      <c r="AF39" s="409"/>
      <c r="AG39" s="409"/>
      <c r="AH39" s="409"/>
      <c r="AI39" s="409"/>
      <c r="AJ39" s="409"/>
      <c r="AK39" s="6" t="s">
        <v>1477</v>
      </c>
    </row>
    <row r="40" spans="2:37" ht="12" customHeight="1" x14ac:dyDescent="0.15">
      <c r="D40" s="6" t="s">
        <v>128</v>
      </c>
      <c r="E40" s="6" t="s">
        <v>1694</v>
      </c>
      <c r="F40" s="6" t="s">
        <v>1884</v>
      </c>
      <c r="G40" s="12"/>
      <c r="H40" s="12"/>
      <c r="I40" s="12"/>
      <c r="J40" s="12"/>
      <c r="K40" s="12"/>
      <c r="L40" s="12"/>
      <c r="AE40" s="129"/>
      <c r="AF40" s="129"/>
      <c r="AG40" s="129"/>
      <c r="AH40" s="129"/>
      <c r="AI40" s="129"/>
      <c r="AJ40" s="129"/>
      <c r="AK40" s="34"/>
    </row>
    <row r="41" spans="2:37" ht="12" customHeight="1" x14ac:dyDescent="0.15">
      <c r="F41" s="640"/>
      <c r="G41" s="640"/>
      <c r="H41" s="640"/>
      <c r="I41" s="640"/>
      <c r="J41" s="640"/>
      <c r="K41" s="640"/>
      <c r="L41" s="640"/>
      <c r="N41" s="39" t="s">
        <v>145</v>
      </c>
      <c r="O41" s="639" t="str">
        <f>IF(ITEM_all_first!$E$304="","",VALUE(ITEM_all_first!$E$304))</f>
        <v/>
      </c>
      <c r="P41" s="639"/>
      <c r="Q41" s="639"/>
      <c r="R41" s="639"/>
      <c r="S41" s="639"/>
      <c r="T41" s="639"/>
      <c r="U41" s="6" t="s">
        <v>1477</v>
      </c>
      <c r="V41" s="39" t="s">
        <v>145</v>
      </c>
      <c r="W41" s="639" t="str">
        <f>IF(ITEM_all_first!$E$305="","",VALUE(ITEM_all_first!$E$305))</f>
        <v/>
      </c>
      <c r="X41" s="639"/>
      <c r="Y41" s="639"/>
      <c r="Z41" s="639"/>
      <c r="AA41" s="639"/>
      <c r="AB41" s="639"/>
      <c r="AC41" s="6" t="s">
        <v>1477</v>
      </c>
      <c r="AD41" s="39" t="s">
        <v>145</v>
      </c>
      <c r="AE41" s="409" t="str">
        <f>IF($O$41="","",(SUM($O$41,$W$41)))</f>
        <v/>
      </c>
      <c r="AF41" s="409"/>
      <c r="AG41" s="409"/>
      <c r="AH41" s="409"/>
      <c r="AI41" s="409"/>
      <c r="AJ41" s="409"/>
      <c r="AK41" s="6" t="s">
        <v>1477</v>
      </c>
    </row>
    <row r="42" spans="2:37" ht="12" customHeight="1" x14ac:dyDescent="0.15">
      <c r="D42" s="163" t="s">
        <v>128</v>
      </c>
      <c r="E42" s="163" t="s">
        <v>133</v>
      </c>
      <c r="F42" s="321" t="s">
        <v>2317</v>
      </c>
      <c r="G42" s="321"/>
      <c r="H42" s="321"/>
      <c r="I42" s="321"/>
      <c r="J42" s="321"/>
      <c r="K42" s="321"/>
      <c r="L42" s="321"/>
      <c r="M42" s="163" t="s">
        <v>130</v>
      </c>
      <c r="N42" s="39" t="s">
        <v>145</v>
      </c>
      <c r="O42" s="639" t="str">
        <f>IF(ITEM_all_first!$E$307="","",VALUE(ITEM_all_first!$E$307))</f>
        <v/>
      </c>
      <c r="P42" s="639"/>
      <c r="Q42" s="639"/>
      <c r="R42" s="639"/>
      <c r="S42" s="639"/>
      <c r="T42" s="639"/>
      <c r="U42" s="6" t="s">
        <v>1477</v>
      </c>
      <c r="V42" s="39" t="s">
        <v>145</v>
      </c>
      <c r="W42" s="639" t="str">
        <f>IF(ITEM_all_first!$E$308="","",VALUE(ITEM_all_first!$E$308))</f>
        <v/>
      </c>
      <c r="X42" s="639"/>
      <c r="Y42" s="639"/>
      <c r="Z42" s="639"/>
      <c r="AA42" s="639"/>
      <c r="AB42" s="639"/>
      <c r="AC42" s="6" t="s">
        <v>1477</v>
      </c>
      <c r="AD42" s="39" t="s">
        <v>145</v>
      </c>
      <c r="AE42" s="409" t="str">
        <f>IF($O$42="","",(SUM($O$42,$W$42)))</f>
        <v/>
      </c>
      <c r="AF42" s="409"/>
      <c r="AG42" s="409"/>
      <c r="AH42" s="409"/>
      <c r="AI42" s="409"/>
      <c r="AJ42" s="409"/>
      <c r="AK42" s="6" t="s">
        <v>1477</v>
      </c>
    </row>
    <row r="43" spans="2:37" ht="12" customHeight="1" x14ac:dyDescent="0.15">
      <c r="D43" s="163" t="s">
        <v>128</v>
      </c>
      <c r="E43" s="163" t="s">
        <v>525</v>
      </c>
      <c r="F43" s="321" t="s">
        <v>550</v>
      </c>
      <c r="G43" s="321"/>
      <c r="H43" s="321"/>
      <c r="I43" s="321"/>
      <c r="J43" s="321"/>
      <c r="K43" s="321"/>
      <c r="L43" s="321"/>
      <c r="M43" s="163" t="s">
        <v>130</v>
      </c>
      <c r="N43" s="39" t="s">
        <v>145</v>
      </c>
      <c r="O43" s="639" t="str">
        <f>IF(ITEM_all_first!$E$310="","",VALUE(ITEM_all_first!$E$310))</f>
        <v/>
      </c>
      <c r="P43" s="639"/>
      <c r="Q43" s="639"/>
      <c r="R43" s="639"/>
      <c r="S43" s="639"/>
      <c r="T43" s="639"/>
      <c r="U43" s="6" t="s">
        <v>1477</v>
      </c>
      <c r="V43" s="39" t="s">
        <v>145</v>
      </c>
      <c r="W43" s="639" t="str">
        <f>IF(ITEM_all_first!$E$311="","",VALUE(ITEM_all_first!$E$311))</f>
        <v/>
      </c>
      <c r="X43" s="639"/>
      <c r="Y43" s="639"/>
      <c r="Z43" s="639"/>
      <c r="AA43" s="639"/>
      <c r="AB43" s="639"/>
      <c r="AC43" s="6" t="s">
        <v>1477</v>
      </c>
      <c r="AD43" s="39" t="s">
        <v>145</v>
      </c>
      <c r="AE43" s="409" t="str">
        <f>IF($O$43="","",(SUM($O$43,$W$43)))</f>
        <v/>
      </c>
      <c r="AF43" s="409"/>
      <c r="AG43" s="409"/>
      <c r="AH43" s="409"/>
      <c r="AI43" s="409"/>
      <c r="AJ43" s="409"/>
      <c r="AK43" s="6" t="s">
        <v>1477</v>
      </c>
    </row>
    <row r="44" spans="2:37" ht="12" customHeight="1" x14ac:dyDescent="0.15">
      <c r="D44" s="163" t="s">
        <v>128</v>
      </c>
      <c r="E44" s="163" t="s">
        <v>153</v>
      </c>
      <c r="F44" s="321" t="s">
        <v>551</v>
      </c>
      <c r="G44" s="321"/>
      <c r="H44" s="321"/>
      <c r="I44" s="321"/>
      <c r="J44" s="321"/>
      <c r="K44" s="321"/>
      <c r="L44" s="321"/>
      <c r="M44" s="163" t="s">
        <v>130</v>
      </c>
      <c r="N44" s="39" t="s">
        <v>145</v>
      </c>
      <c r="O44" s="639" t="str">
        <f>IF(ITEM_all_first!$E$313="","",VALUE(ITEM_all_first!$E$313))</f>
        <v/>
      </c>
      <c r="P44" s="639"/>
      <c r="Q44" s="639"/>
      <c r="R44" s="639"/>
      <c r="S44" s="639"/>
      <c r="T44" s="639"/>
      <c r="U44" s="6" t="s">
        <v>1477</v>
      </c>
      <c r="V44" s="39" t="s">
        <v>145</v>
      </c>
      <c r="W44" s="639" t="str">
        <f>IF(ITEM_all_first!$E$314="","",VALUE(ITEM_all_first!$E$314))</f>
        <v/>
      </c>
      <c r="X44" s="639"/>
      <c r="Y44" s="639"/>
      <c r="Z44" s="639"/>
      <c r="AA44" s="639"/>
      <c r="AB44" s="639"/>
      <c r="AC44" s="6" t="s">
        <v>1477</v>
      </c>
      <c r="AD44" s="39" t="s">
        <v>145</v>
      </c>
      <c r="AE44" s="409" t="str">
        <f>IF($O$44="","",(SUM($O$44,$W$44)))</f>
        <v/>
      </c>
      <c r="AF44" s="409"/>
      <c r="AG44" s="409"/>
      <c r="AH44" s="409"/>
      <c r="AI44" s="409"/>
      <c r="AJ44" s="409"/>
      <c r="AK44" s="6" t="s">
        <v>1477</v>
      </c>
    </row>
    <row r="45" spans="2:37" ht="12" customHeight="1" x14ac:dyDescent="0.15">
      <c r="D45" s="163" t="s">
        <v>128</v>
      </c>
      <c r="E45" s="163" t="s">
        <v>526</v>
      </c>
      <c r="F45" s="321" t="s">
        <v>552</v>
      </c>
      <c r="G45" s="321"/>
      <c r="H45" s="321"/>
      <c r="I45" s="321"/>
      <c r="J45" s="321"/>
      <c r="K45" s="321"/>
      <c r="L45" s="321"/>
      <c r="M45" s="163" t="s">
        <v>130</v>
      </c>
      <c r="N45" s="39" t="s">
        <v>145</v>
      </c>
      <c r="O45" s="639" t="str">
        <f>IF(ITEM_all_first!$E$316="","",VALUE(ITEM_all_first!$E$316))</f>
        <v/>
      </c>
      <c r="P45" s="639"/>
      <c r="Q45" s="639"/>
      <c r="R45" s="639"/>
      <c r="S45" s="639"/>
      <c r="T45" s="639"/>
      <c r="U45" s="6" t="s">
        <v>1477</v>
      </c>
      <c r="V45" s="39" t="s">
        <v>145</v>
      </c>
      <c r="W45" s="639" t="str">
        <f>IF(ITEM_all_first!$E$317="","",VALUE(ITEM_all_first!$E$317))</f>
        <v/>
      </c>
      <c r="X45" s="639"/>
      <c r="Y45" s="639"/>
      <c r="Z45" s="639"/>
      <c r="AA45" s="639"/>
      <c r="AB45" s="639"/>
      <c r="AC45" s="6" t="s">
        <v>1477</v>
      </c>
      <c r="AD45" s="39" t="s">
        <v>145</v>
      </c>
      <c r="AE45" s="409" t="str">
        <f>IF($O$45="","",(SUM($O$45,$W$45)))</f>
        <v/>
      </c>
      <c r="AF45" s="409"/>
      <c r="AG45" s="409"/>
      <c r="AH45" s="409"/>
      <c r="AI45" s="409"/>
      <c r="AJ45" s="409"/>
      <c r="AK45" s="6" t="s">
        <v>1477</v>
      </c>
    </row>
    <row r="46" spans="2:37" ht="12" customHeight="1" x14ac:dyDescent="0.15">
      <c r="D46" s="163" t="s">
        <v>128</v>
      </c>
      <c r="E46" s="163" t="s">
        <v>548</v>
      </c>
      <c r="F46" s="321" t="s">
        <v>553</v>
      </c>
      <c r="G46" s="321"/>
      <c r="H46" s="321"/>
      <c r="I46" s="321"/>
      <c r="J46" s="321"/>
      <c r="K46" s="321"/>
      <c r="L46" s="321"/>
      <c r="M46" s="163" t="s">
        <v>130</v>
      </c>
      <c r="N46" s="39" t="s">
        <v>145</v>
      </c>
      <c r="O46" s="639" t="str">
        <f>IF(ITEM_all_first!$E$319="","",VALUE(ITEM_all_first!$E$319))</f>
        <v/>
      </c>
      <c r="P46" s="639"/>
      <c r="Q46" s="639"/>
      <c r="R46" s="639"/>
      <c r="S46" s="639"/>
      <c r="T46" s="639"/>
      <c r="U46" s="6" t="s">
        <v>1477</v>
      </c>
      <c r="V46" s="39" t="s">
        <v>145</v>
      </c>
      <c r="W46" s="639" t="str">
        <f>IF(ITEM_all_first!$E$320="","",VALUE(ITEM_all_first!$E$320))</f>
        <v/>
      </c>
      <c r="X46" s="639"/>
      <c r="Y46" s="639"/>
      <c r="Z46" s="639"/>
      <c r="AA46" s="639"/>
      <c r="AB46" s="639"/>
      <c r="AC46" s="6" t="s">
        <v>1477</v>
      </c>
      <c r="AD46" s="39" t="s">
        <v>145</v>
      </c>
      <c r="AE46" s="409" t="str">
        <f>IF($O$46="","",(SUM($O$46,$W$46)))</f>
        <v/>
      </c>
      <c r="AF46" s="409"/>
      <c r="AG46" s="409"/>
      <c r="AH46" s="409"/>
      <c r="AI46" s="409"/>
      <c r="AJ46" s="409"/>
      <c r="AK46" s="6" t="s">
        <v>1477</v>
      </c>
    </row>
    <row r="47" spans="2:37" ht="12" customHeight="1" x14ac:dyDescent="0.15">
      <c r="D47" s="163" t="s">
        <v>128</v>
      </c>
      <c r="E47" s="163" t="s">
        <v>1695</v>
      </c>
      <c r="F47" s="321" t="s">
        <v>554</v>
      </c>
      <c r="G47" s="321"/>
      <c r="H47" s="321"/>
      <c r="I47" s="321"/>
      <c r="J47" s="321"/>
      <c r="K47" s="321"/>
      <c r="L47" s="321"/>
      <c r="M47" s="163" t="s">
        <v>130</v>
      </c>
      <c r="N47" s="39" t="s">
        <v>145</v>
      </c>
      <c r="O47" s="639" t="str">
        <f>IF(ITEM_all_first!$E$322="","",VALUE(ITEM_all_first!$E$322))</f>
        <v/>
      </c>
      <c r="P47" s="639"/>
      <c r="Q47" s="639"/>
      <c r="R47" s="639"/>
      <c r="S47" s="639"/>
      <c r="T47" s="639"/>
      <c r="U47" s="6" t="s">
        <v>1477</v>
      </c>
      <c r="V47" s="39" t="s">
        <v>145</v>
      </c>
      <c r="W47" s="639" t="str">
        <f>IF(ITEM_all_first!$E$323="","",VALUE(ITEM_all_first!$E$323))</f>
        <v/>
      </c>
      <c r="X47" s="639"/>
      <c r="Y47" s="639"/>
      <c r="Z47" s="639"/>
      <c r="AA47" s="639"/>
      <c r="AB47" s="639"/>
      <c r="AC47" s="6" t="s">
        <v>1477</v>
      </c>
      <c r="AD47" s="39" t="s">
        <v>145</v>
      </c>
      <c r="AE47" s="409" t="str">
        <f>IF($O$47="","",(SUM($O$47,$W$47)))</f>
        <v/>
      </c>
      <c r="AF47" s="409"/>
      <c r="AG47" s="409"/>
      <c r="AH47" s="409"/>
      <c r="AI47" s="409"/>
      <c r="AJ47" s="409"/>
      <c r="AK47" s="6" t="s">
        <v>1477</v>
      </c>
    </row>
    <row r="48" spans="2:37" ht="12" customHeight="1" x14ac:dyDescent="0.15">
      <c r="D48" s="163" t="s">
        <v>128</v>
      </c>
      <c r="E48" s="163" t="s">
        <v>2318</v>
      </c>
      <c r="F48" s="321" t="s">
        <v>1696</v>
      </c>
      <c r="G48" s="321"/>
      <c r="H48" s="321"/>
      <c r="I48" s="321"/>
      <c r="J48" s="321"/>
      <c r="K48" s="321"/>
      <c r="L48" s="321"/>
      <c r="M48" s="163" t="s">
        <v>130</v>
      </c>
      <c r="N48" s="39" t="s">
        <v>145</v>
      </c>
      <c r="O48" s="639" t="str">
        <f>IF(ITEM_all_first!$E$325="","",VALUE(ITEM_all_first!$E$325))</f>
        <v/>
      </c>
      <c r="P48" s="639"/>
      <c r="Q48" s="639"/>
      <c r="R48" s="639"/>
      <c r="S48" s="639"/>
      <c r="T48" s="639"/>
      <c r="U48" s="6" t="s">
        <v>1477</v>
      </c>
      <c r="V48" s="39" t="s">
        <v>145</v>
      </c>
      <c r="W48" s="639" t="str">
        <f>IF(ITEM_all_first!$E$326="","",VALUE(ITEM_all_first!$E$326))</f>
        <v/>
      </c>
      <c r="X48" s="639"/>
      <c r="Y48" s="639"/>
      <c r="Z48" s="639"/>
      <c r="AA48" s="639"/>
      <c r="AB48" s="639"/>
      <c r="AC48" s="6" t="s">
        <v>1477</v>
      </c>
      <c r="AD48" s="39" t="s">
        <v>145</v>
      </c>
      <c r="AE48" s="409" t="str">
        <f>IF($O$48="","",(SUM($O$48,$W$48)))</f>
        <v/>
      </c>
      <c r="AF48" s="409"/>
      <c r="AG48" s="409"/>
      <c r="AH48" s="409"/>
      <c r="AI48" s="409"/>
      <c r="AJ48" s="409"/>
      <c r="AK48" s="6" t="s">
        <v>1477</v>
      </c>
    </row>
    <row r="49" spans="2:37" ht="12" customHeight="1" x14ac:dyDescent="0.15">
      <c r="D49" s="163" t="s">
        <v>128</v>
      </c>
      <c r="E49" s="163" t="s">
        <v>1697</v>
      </c>
      <c r="F49" s="163" t="s">
        <v>2319</v>
      </c>
      <c r="G49" s="163"/>
      <c r="H49" s="163"/>
      <c r="I49" s="163"/>
      <c r="J49" s="163"/>
      <c r="K49" s="163"/>
      <c r="L49" s="163"/>
      <c r="M49" s="163"/>
      <c r="N49" s="39" t="s">
        <v>145</v>
      </c>
      <c r="O49" s="639" t="str">
        <f>IF(ITEM_all_first!$E$328="","",VALUE(ITEM_all_first!$E$328))</f>
        <v/>
      </c>
      <c r="P49" s="639"/>
      <c r="Q49" s="639"/>
      <c r="R49" s="639"/>
      <c r="S49" s="639"/>
      <c r="T49" s="639"/>
      <c r="U49" s="6" t="s">
        <v>1477</v>
      </c>
      <c r="V49" s="39" t="s">
        <v>145</v>
      </c>
      <c r="W49" s="639" t="str">
        <f>IF(ITEM_all_first!$E$329="","",VALUE(ITEM_all_first!$E$329))</f>
        <v/>
      </c>
      <c r="X49" s="639"/>
      <c r="Y49" s="639"/>
      <c r="Z49" s="639"/>
      <c r="AA49" s="639"/>
      <c r="AB49" s="639"/>
      <c r="AC49" s="6" t="s">
        <v>1477</v>
      </c>
      <c r="AD49" s="39" t="s">
        <v>145</v>
      </c>
      <c r="AE49" s="409" t="str">
        <f>IF($O$49="","",(SUM($O$49,$W$49)))</f>
        <v/>
      </c>
      <c r="AF49" s="409"/>
      <c r="AG49" s="409"/>
      <c r="AH49" s="409"/>
      <c r="AI49" s="409"/>
      <c r="AJ49" s="409"/>
      <c r="AK49" s="6" t="s">
        <v>1477</v>
      </c>
    </row>
    <row r="50" spans="2:37" ht="12" customHeight="1" x14ac:dyDescent="0.15">
      <c r="D50" s="6" t="s">
        <v>128</v>
      </c>
      <c r="E50" s="6" t="s">
        <v>2320</v>
      </c>
      <c r="F50" s="6" t="s">
        <v>805</v>
      </c>
      <c r="K50" s="6" t="s">
        <v>130</v>
      </c>
      <c r="N50" s="39" t="s">
        <v>145</v>
      </c>
      <c r="O50" s="639" t="str">
        <f>IF(ITEM_all_first!$E$331="","",VALUE(ITEM_all_first!$E$331))</f>
        <v/>
      </c>
      <c r="P50" s="639"/>
      <c r="Q50" s="639"/>
      <c r="R50" s="639"/>
      <c r="S50" s="639"/>
      <c r="T50" s="639"/>
      <c r="U50" s="6" t="s">
        <v>1477</v>
      </c>
      <c r="V50" s="39" t="s">
        <v>145</v>
      </c>
      <c r="W50" s="639" t="str">
        <f>IF(ITEM_all_first!$E$332="","",VALUE(ITEM_all_first!$E$332))</f>
        <v/>
      </c>
      <c r="X50" s="639"/>
      <c r="Y50" s="639"/>
      <c r="Z50" s="639"/>
      <c r="AA50" s="639"/>
      <c r="AB50" s="639"/>
      <c r="AC50" s="6" t="s">
        <v>1477</v>
      </c>
      <c r="AD50" s="39" t="s">
        <v>145</v>
      </c>
      <c r="AE50" s="409" t="str">
        <f>IF($O$50="","",(SUM($O$50,$W$50)))</f>
        <v/>
      </c>
      <c r="AF50" s="409"/>
      <c r="AG50" s="409"/>
      <c r="AH50" s="409"/>
      <c r="AI50" s="409"/>
      <c r="AJ50" s="409"/>
      <c r="AK50" s="6" t="s">
        <v>1477</v>
      </c>
    </row>
    <row r="51" spans="2:37" ht="12" customHeight="1" x14ac:dyDescent="0.15">
      <c r="D51" s="6" t="s">
        <v>128</v>
      </c>
      <c r="E51" s="6" t="s">
        <v>2321</v>
      </c>
      <c r="F51" s="6" t="s">
        <v>1698</v>
      </c>
      <c r="N51" s="39" t="s">
        <v>145</v>
      </c>
      <c r="O51" s="639" t="str">
        <f>IF(ITEM_all_first!$E$334="","",VALUE(ITEM_all_first!$E$334))</f>
        <v/>
      </c>
      <c r="P51" s="639"/>
      <c r="Q51" s="639"/>
      <c r="R51" s="639"/>
      <c r="S51" s="639"/>
      <c r="T51" s="639"/>
      <c r="U51" s="6" t="s">
        <v>1477</v>
      </c>
      <c r="V51" s="39" t="s">
        <v>145</v>
      </c>
      <c r="W51" s="639" t="str">
        <f>IF(ITEM_all_first!$E$335="","",VALUE(ITEM_all_first!$E$335))</f>
        <v/>
      </c>
      <c r="X51" s="639"/>
      <c r="Y51" s="639"/>
      <c r="Z51" s="639"/>
      <c r="AA51" s="639"/>
      <c r="AB51" s="639"/>
      <c r="AC51" s="6" t="s">
        <v>1477</v>
      </c>
      <c r="AD51" s="39" t="s">
        <v>145</v>
      </c>
      <c r="AE51" s="409" t="str">
        <f>IF($O$51="","",(SUM($O$51,$W$51)))</f>
        <v/>
      </c>
      <c r="AF51" s="409"/>
      <c r="AG51" s="409"/>
      <c r="AH51" s="409"/>
      <c r="AI51" s="409"/>
      <c r="AJ51" s="409"/>
      <c r="AK51" s="6" t="s">
        <v>1477</v>
      </c>
    </row>
    <row r="52" spans="2:37" ht="12" customHeight="1" x14ac:dyDescent="0.15">
      <c r="D52" s="6" t="s">
        <v>128</v>
      </c>
      <c r="E52" s="6" t="s">
        <v>1700</v>
      </c>
      <c r="F52" s="6" t="s">
        <v>555</v>
      </c>
      <c r="K52" s="6" t="s">
        <v>806</v>
      </c>
      <c r="O52" s="641" t="e">
        <f>$AE$37-calculation_second!$C$31</f>
        <v>#VALUE!</v>
      </c>
      <c r="P52" s="641"/>
      <c r="Q52" s="641"/>
      <c r="R52" s="641"/>
      <c r="S52" s="641"/>
      <c r="T52" s="641"/>
      <c r="U52" s="6" t="s">
        <v>912</v>
      </c>
    </row>
    <row r="53" spans="2:37" ht="12" customHeight="1" x14ac:dyDescent="0.15">
      <c r="B53" s="30"/>
      <c r="C53" s="30"/>
      <c r="D53" s="30" t="s">
        <v>128</v>
      </c>
      <c r="E53" s="30" t="s">
        <v>1701</v>
      </c>
      <c r="F53" s="30" t="s">
        <v>497</v>
      </c>
      <c r="G53" s="30"/>
      <c r="H53" s="30"/>
      <c r="I53" s="30"/>
      <c r="J53" s="30"/>
      <c r="K53" s="30" t="s">
        <v>130</v>
      </c>
      <c r="L53" s="30"/>
      <c r="M53" s="30"/>
      <c r="N53" s="30"/>
      <c r="O53" s="642" t="e">
        <f>IF(calculation_second!$C$33="","",ROUNDUP(calculation_second!$C$33,2))</f>
        <v>#VALUE!</v>
      </c>
      <c r="P53" s="642"/>
      <c r="Q53" s="642"/>
      <c r="R53" s="642"/>
      <c r="S53" s="642"/>
      <c r="T53" s="642"/>
      <c r="U53" s="59" t="s">
        <v>1490</v>
      </c>
      <c r="V53" s="30"/>
      <c r="W53" s="30"/>
      <c r="X53" s="30"/>
      <c r="Y53" s="30"/>
      <c r="Z53" s="30"/>
      <c r="AA53" s="30"/>
      <c r="AB53" s="30"/>
      <c r="AC53" s="30"/>
      <c r="AD53" s="30"/>
      <c r="AE53" s="30"/>
      <c r="AF53" s="30"/>
      <c r="AG53" s="30"/>
      <c r="AH53" s="30"/>
      <c r="AI53" s="30"/>
      <c r="AJ53" s="30"/>
      <c r="AK53" s="30"/>
    </row>
    <row r="54" spans="2:37" ht="12" customHeight="1" x14ac:dyDescent="0.15">
      <c r="B54" s="6" t="s">
        <v>807</v>
      </c>
    </row>
    <row r="55" spans="2:37" ht="12" customHeight="1" x14ac:dyDescent="0.15">
      <c r="D55" s="6" t="s">
        <v>128</v>
      </c>
      <c r="E55" s="6" t="s">
        <v>129</v>
      </c>
      <c r="F55" s="6" t="s">
        <v>556</v>
      </c>
      <c r="M55" s="6" t="s">
        <v>806</v>
      </c>
      <c r="P55" s="335" t="str">
        <f>ITEM_all_first!$E$339</f>
        <v/>
      </c>
      <c r="Q55" s="335"/>
      <c r="R55" s="335"/>
      <c r="S55" s="335"/>
    </row>
    <row r="56" spans="2:37" ht="12" customHeight="1" x14ac:dyDescent="0.15">
      <c r="B56" s="30"/>
      <c r="C56" s="30"/>
      <c r="D56" s="30" t="s">
        <v>128</v>
      </c>
      <c r="E56" s="30" t="s">
        <v>131</v>
      </c>
      <c r="F56" s="30" t="s">
        <v>557</v>
      </c>
      <c r="G56" s="30"/>
      <c r="H56" s="30"/>
      <c r="I56" s="30"/>
      <c r="J56" s="30"/>
      <c r="K56" s="30"/>
      <c r="L56" s="30"/>
      <c r="M56" s="30"/>
      <c r="N56" s="30"/>
      <c r="O56" s="30" t="s">
        <v>130</v>
      </c>
      <c r="P56" s="336" t="str">
        <f>ITEM_all_first!$E$340</f>
        <v/>
      </c>
      <c r="Q56" s="336"/>
      <c r="R56" s="336"/>
      <c r="S56" s="336"/>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808</v>
      </c>
      <c r="N57" s="39" t="s">
        <v>145</v>
      </c>
      <c r="O57" s="315" t="s">
        <v>809</v>
      </c>
      <c r="P57" s="315"/>
      <c r="Q57" s="315"/>
      <c r="R57" s="315"/>
      <c r="S57" s="315"/>
      <c r="T57" s="315"/>
      <c r="U57" s="9" t="s">
        <v>779</v>
      </c>
      <c r="V57" s="39" t="s">
        <v>145</v>
      </c>
      <c r="W57" s="315" t="s">
        <v>810</v>
      </c>
      <c r="X57" s="315"/>
      <c r="Y57" s="315"/>
      <c r="Z57" s="315"/>
      <c r="AA57" s="315"/>
      <c r="AB57" s="315"/>
      <c r="AC57" s="9" t="s">
        <v>779</v>
      </c>
    </row>
    <row r="58" spans="2:37" ht="12" customHeight="1" x14ac:dyDescent="0.15">
      <c r="D58" s="6" t="s">
        <v>128</v>
      </c>
      <c r="E58" s="6" t="s">
        <v>129</v>
      </c>
      <c r="F58" s="6" t="s">
        <v>558</v>
      </c>
      <c r="K58" s="6" t="s">
        <v>130</v>
      </c>
      <c r="N58" s="39" t="s">
        <v>145</v>
      </c>
      <c r="O58" s="316" t="str">
        <f>IF(ITEM_all_first!$E$341="","",VALUE(ITEM_all_first!$E$341))</f>
        <v/>
      </c>
      <c r="P58" s="316"/>
      <c r="Q58" s="316"/>
      <c r="R58" s="316"/>
      <c r="S58" s="316"/>
      <c r="T58" s="90" t="s">
        <v>1484</v>
      </c>
      <c r="U58" s="9" t="s">
        <v>779</v>
      </c>
      <c r="V58" s="39" t="s">
        <v>145</v>
      </c>
      <c r="W58" s="316" t="str">
        <f>IF(ITEM_all_first!$E$342="","",VALUE(ITEM_all_first!$E$342))</f>
        <v/>
      </c>
      <c r="X58" s="316"/>
      <c r="Y58" s="316"/>
      <c r="Z58" s="316"/>
      <c r="AA58" s="316"/>
      <c r="AB58" s="90" t="s">
        <v>1484</v>
      </c>
      <c r="AC58" s="9" t="s">
        <v>779</v>
      </c>
    </row>
    <row r="59" spans="2:37" ht="12" customHeight="1" x14ac:dyDescent="0.15">
      <c r="D59" s="6" t="s">
        <v>128</v>
      </c>
      <c r="E59" s="6" t="s">
        <v>131</v>
      </c>
      <c r="F59" s="6" t="s">
        <v>561</v>
      </c>
      <c r="K59" s="6" t="s">
        <v>130</v>
      </c>
      <c r="M59" s="33" t="s">
        <v>811</v>
      </c>
      <c r="N59" s="39" t="s">
        <v>145</v>
      </c>
      <c r="O59" s="335" t="str">
        <f>ITEM_all_first!$E$343</f>
        <v/>
      </c>
      <c r="P59" s="335"/>
      <c r="Q59" s="335"/>
      <c r="R59" s="335"/>
      <c r="S59" s="335"/>
      <c r="T59" s="9" t="s">
        <v>812</v>
      </c>
      <c r="U59" s="9" t="s">
        <v>779</v>
      </c>
      <c r="V59" s="39" t="s">
        <v>145</v>
      </c>
      <c r="W59" s="335" t="str">
        <f>ITEM_all_first!$E$344</f>
        <v/>
      </c>
      <c r="X59" s="335"/>
      <c r="Y59" s="335"/>
      <c r="Z59" s="335"/>
      <c r="AA59" s="335"/>
      <c r="AB59" s="9" t="s">
        <v>812</v>
      </c>
      <c r="AC59" s="9" t="s">
        <v>779</v>
      </c>
    </row>
    <row r="60" spans="2:37" ht="12" customHeight="1" x14ac:dyDescent="0.15">
      <c r="M60" s="33" t="s">
        <v>814</v>
      </c>
      <c r="N60" s="39" t="s">
        <v>145</v>
      </c>
      <c r="O60" s="335" t="str">
        <f>ITEM_all_first!$E$345</f>
        <v/>
      </c>
      <c r="P60" s="335"/>
      <c r="Q60" s="335"/>
      <c r="R60" s="335"/>
      <c r="S60" s="335"/>
      <c r="T60" s="9" t="s">
        <v>812</v>
      </c>
      <c r="U60" s="9" t="s">
        <v>779</v>
      </c>
      <c r="V60" s="39" t="s">
        <v>145</v>
      </c>
      <c r="W60" s="335" t="str">
        <f>ITEM_all_first!$E$346</f>
        <v/>
      </c>
      <c r="X60" s="335"/>
      <c r="Y60" s="335"/>
      <c r="Z60" s="335"/>
      <c r="AA60" s="335"/>
      <c r="AB60" s="9" t="s">
        <v>812</v>
      </c>
      <c r="AC60" s="9" t="s">
        <v>779</v>
      </c>
    </row>
    <row r="61" spans="2:37" ht="12" customHeight="1" x14ac:dyDescent="0.15">
      <c r="D61" s="6" t="s">
        <v>128</v>
      </c>
      <c r="E61" s="6" t="s">
        <v>132</v>
      </c>
      <c r="F61" s="6" t="s">
        <v>406</v>
      </c>
      <c r="K61" s="6" t="s">
        <v>806</v>
      </c>
      <c r="L61" s="299" t="str">
        <f>ITEM_all_first!$E$347</f>
        <v/>
      </c>
      <c r="M61" s="299"/>
      <c r="N61" s="299"/>
      <c r="O61" s="299"/>
      <c r="P61" s="299"/>
      <c r="Q61" s="299"/>
      <c r="R61" s="299"/>
      <c r="S61" s="299"/>
      <c r="T61" s="72" t="s">
        <v>815</v>
      </c>
      <c r="U61" s="294" t="s">
        <v>816</v>
      </c>
      <c r="V61" s="294"/>
      <c r="W61" s="299" t="str">
        <f>ITEM_all_first!$E$348</f>
        <v/>
      </c>
      <c r="X61" s="299"/>
      <c r="Y61" s="299"/>
      <c r="Z61" s="299"/>
      <c r="AA61" s="299"/>
      <c r="AB61" s="299"/>
      <c r="AC61" s="299"/>
      <c r="AD61" s="299"/>
      <c r="AE61" s="9" t="s">
        <v>815</v>
      </c>
    </row>
    <row r="62" spans="2:37" ht="12" customHeight="1" x14ac:dyDescent="0.15">
      <c r="D62" s="6" t="s">
        <v>128</v>
      </c>
      <c r="E62" s="6" t="s">
        <v>137</v>
      </c>
      <c r="F62" s="201" t="s">
        <v>817</v>
      </c>
      <c r="W62" s="36" t="str">
        <f>ITEM_all_first!$E$349</f>
        <v>□</v>
      </c>
      <c r="X62" s="9" t="s">
        <v>818</v>
      </c>
      <c r="Z62" s="36" t="str">
        <f>ITEM_all_first!$E$350</f>
        <v>□</v>
      </c>
      <c r="AA62" s="9" t="s">
        <v>819</v>
      </c>
    </row>
    <row r="63" spans="2:37" ht="12" customHeight="1" x14ac:dyDescent="0.15">
      <c r="B63" s="30"/>
      <c r="C63" s="30"/>
      <c r="D63" s="30" t="s">
        <v>128</v>
      </c>
      <c r="E63" s="30" t="s">
        <v>133</v>
      </c>
      <c r="F63" s="42" t="s">
        <v>820</v>
      </c>
      <c r="G63" s="30"/>
      <c r="H63" s="30"/>
      <c r="I63" s="30"/>
      <c r="J63" s="30"/>
      <c r="K63" s="30"/>
      <c r="L63" s="30"/>
      <c r="M63" s="30"/>
      <c r="N63" s="30"/>
      <c r="O63" s="30" t="s">
        <v>806</v>
      </c>
      <c r="P63" s="5" t="str">
        <f>ITEM_all_first!$E$351</f>
        <v>□</v>
      </c>
      <c r="Q63" s="42" t="s">
        <v>821</v>
      </c>
      <c r="R63" s="30"/>
      <c r="S63" s="30"/>
      <c r="T63" s="30"/>
      <c r="U63" s="30"/>
      <c r="V63" s="30"/>
      <c r="W63" s="5" t="str">
        <f>ITEM_all_first!$E$352</f>
        <v>□</v>
      </c>
      <c r="X63" s="42" t="s">
        <v>822</v>
      </c>
      <c r="Y63" s="30"/>
      <c r="Z63" s="30"/>
      <c r="AA63" s="30"/>
      <c r="AB63" s="30"/>
      <c r="AC63" s="30"/>
      <c r="AD63" s="5" t="str">
        <f>ITEM_all_first!$E$353</f>
        <v>□</v>
      </c>
      <c r="AE63" s="42" t="s">
        <v>823</v>
      </c>
      <c r="AF63" s="30"/>
      <c r="AG63" s="30"/>
      <c r="AH63" s="30"/>
      <c r="AI63" s="30"/>
      <c r="AJ63" s="30"/>
      <c r="AK63" s="30"/>
    </row>
    <row r="64" spans="2:37" ht="12" customHeight="1" x14ac:dyDescent="0.15">
      <c r="B64" s="6" t="s">
        <v>824</v>
      </c>
      <c r="L64" s="291" t="str">
        <f>ITEM_all_first!$E$354</f>
        <v/>
      </c>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row>
    <row r="65" spans="2:37" ht="12" customHeight="1" x14ac:dyDescent="0.15">
      <c r="L65" s="291" t="str">
        <f>ITEM_all_first!$E$355</f>
        <v/>
      </c>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row>
    <row r="66" spans="2:37" ht="12" customHeight="1" x14ac:dyDescent="0.15">
      <c r="B66" s="30"/>
      <c r="C66" s="30"/>
      <c r="D66" s="30"/>
      <c r="E66" s="30"/>
      <c r="F66" s="30"/>
      <c r="G66" s="30"/>
      <c r="H66" s="30"/>
      <c r="I66" s="30"/>
      <c r="J66" s="30"/>
      <c r="K66" s="30"/>
      <c r="L66" s="292" t="str">
        <f>ITEM_all_first!$E$356</f>
        <v/>
      </c>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row>
    <row r="67" spans="2:37" ht="12" customHeight="1" x14ac:dyDescent="0.15">
      <c r="B67" s="27" t="s">
        <v>825</v>
      </c>
      <c r="C67" s="27"/>
      <c r="D67" s="27"/>
      <c r="E67" s="27"/>
      <c r="F67" s="27"/>
      <c r="G67" s="27"/>
      <c r="H67" s="27"/>
      <c r="I67" s="27"/>
      <c r="J67" s="27"/>
      <c r="K67" s="27"/>
      <c r="L67" s="282" t="s">
        <v>1717</v>
      </c>
      <c r="M67" s="282"/>
      <c r="N67" s="638" t="str">
        <f>ITEM_all_first!$E$357</f>
        <v/>
      </c>
      <c r="O67" s="638"/>
      <c r="P67" s="22" t="s">
        <v>6</v>
      </c>
      <c r="Q67" s="638" t="str">
        <f>ITEM_all_first!$E$358</f>
        <v/>
      </c>
      <c r="R67" s="638"/>
      <c r="S67" s="22" t="s">
        <v>7</v>
      </c>
      <c r="T67" s="638" t="str">
        <f>ITEM_all_first!$E$359</f>
        <v/>
      </c>
      <c r="U67" s="638"/>
      <c r="V67" s="22" t="s">
        <v>8</v>
      </c>
      <c r="W67" s="27"/>
      <c r="X67" s="27"/>
      <c r="Y67" s="27"/>
      <c r="Z67" s="27"/>
      <c r="AA67" s="27"/>
      <c r="AB67" s="27"/>
      <c r="AC67" s="27"/>
      <c r="AD67" s="27"/>
      <c r="AE67" s="27"/>
      <c r="AF67" s="27"/>
      <c r="AG67" s="27"/>
      <c r="AH67" s="27"/>
      <c r="AI67" s="27"/>
      <c r="AJ67" s="27"/>
      <c r="AK67" s="27"/>
    </row>
    <row r="68" spans="2:37" ht="12" customHeight="1" x14ac:dyDescent="0.15">
      <c r="B68" s="27" t="s">
        <v>827</v>
      </c>
      <c r="C68" s="27"/>
      <c r="D68" s="27"/>
      <c r="E68" s="27"/>
      <c r="F68" s="27"/>
      <c r="G68" s="27"/>
      <c r="H68" s="27"/>
      <c r="I68" s="27"/>
      <c r="J68" s="27"/>
      <c r="K68" s="27"/>
      <c r="L68" s="282" t="s">
        <v>1717</v>
      </c>
      <c r="M68" s="282"/>
      <c r="N68" s="638" t="str">
        <f>ITEM_all_first!$E$360</f>
        <v/>
      </c>
      <c r="O68" s="638"/>
      <c r="P68" s="22" t="s">
        <v>6</v>
      </c>
      <c r="Q68" s="638" t="str">
        <f>ITEM_all_first!$E$361</f>
        <v/>
      </c>
      <c r="R68" s="638"/>
      <c r="S68" s="22" t="s">
        <v>7</v>
      </c>
      <c r="T68" s="638" t="str">
        <f>ITEM_all_first!$E$362</f>
        <v/>
      </c>
      <c r="U68" s="638"/>
      <c r="V68" s="22" t="s">
        <v>8</v>
      </c>
      <c r="W68" s="27"/>
      <c r="X68" s="27"/>
      <c r="Y68" s="27"/>
      <c r="Z68" s="27"/>
      <c r="AA68" s="27"/>
      <c r="AB68" s="27"/>
      <c r="AC68" s="27"/>
      <c r="AD68" s="27"/>
      <c r="AE68" s="27"/>
      <c r="AF68" s="27"/>
      <c r="AG68" s="27"/>
      <c r="AH68" s="27"/>
      <c r="AI68" s="27"/>
      <c r="AJ68" s="27"/>
      <c r="AK68" s="27"/>
    </row>
    <row r="69" spans="2:37" ht="12" customHeight="1" x14ac:dyDescent="0.15">
      <c r="B69" s="40" t="s">
        <v>828</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33" t="str">
        <f>ITEM_all_first!$E$363</f>
        <v/>
      </c>
      <c r="I70" s="233"/>
      <c r="J70" s="9" t="s">
        <v>830</v>
      </c>
      <c r="K70" s="9" t="s">
        <v>779</v>
      </c>
      <c r="L70" s="233" t="s">
        <v>1717</v>
      </c>
      <c r="M70" s="233"/>
      <c r="N70" s="288" t="str">
        <f>ITEM_all_first!$E$364</f>
        <v/>
      </c>
      <c r="O70" s="288"/>
      <c r="P70" s="9" t="s">
        <v>6</v>
      </c>
      <c r="Q70" s="288" t="str">
        <f>ITEM_all_first!$E$365</f>
        <v/>
      </c>
      <c r="R70" s="288"/>
      <c r="S70" s="9" t="s">
        <v>7</v>
      </c>
      <c r="T70" s="288" t="str">
        <f>ITEM_all_first!$E$366</f>
        <v/>
      </c>
      <c r="U70" s="288"/>
      <c r="V70" s="9" t="s">
        <v>8</v>
      </c>
      <c r="W70" s="39" t="s">
        <v>145</v>
      </c>
      <c r="X70" s="291" t="str">
        <f>ITEM_all_first!$E$367</f>
        <v/>
      </c>
      <c r="Y70" s="291"/>
      <c r="Z70" s="291"/>
      <c r="AA70" s="291"/>
      <c r="AB70" s="291"/>
      <c r="AC70" s="291"/>
      <c r="AD70" s="291"/>
      <c r="AE70" s="291"/>
      <c r="AF70" s="291"/>
      <c r="AG70" s="291"/>
      <c r="AH70" s="291"/>
      <c r="AI70" s="291"/>
      <c r="AJ70" s="291"/>
      <c r="AK70" s="9" t="s">
        <v>779</v>
      </c>
    </row>
    <row r="71" spans="2:37" ht="12" customHeight="1" x14ac:dyDescent="0.15">
      <c r="F71" s="39" t="s">
        <v>145</v>
      </c>
      <c r="G71" s="9" t="s">
        <v>829</v>
      </c>
      <c r="H71" s="233" t="str">
        <f>ITEM_all_first!$E$368</f>
        <v/>
      </c>
      <c r="I71" s="233"/>
      <c r="J71" s="9" t="s">
        <v>830</v>
      </c>
      <c r="K71" s="9" t="s">
        <v>779</v>
      </c>
      <c r="L71" s="233" t="s">
        <v>1719</v>
      </c>
      <c r="M71" s="233"/>
      <c r="N71" s="288" t="str">
        <f>ITEM_all_first!$E$369</f>
        <v/>
      </c>
      <c r="O71" s="288"/>
      <c r="P71" s="9" t="s">
        <v>6</v>
      </c>
      <c r="Q71" s="288" t="str">
        <f>ITEM_all_first!$E$370</f>
        <v/>
      </c>
      <c r="R71" s="288"/>
      <c r="S71" s="9" t="s">
        <v>7</v>
      </c>
      <c r="T71" s="288" t="str">
        <f>ITEM_all_first!$E$371</f>
        <v/>
      </c>
      <c r="U71" s="288"/>
      <c r="V71" s="9" t="s">
        <v>8</v>
      </c>
      <c r="W71" s="39" t="s">
        <v>145</v>
      </c>
      <c r="X71" s="291" t="str">
        <f>ITEM_all_first!$E$372</f>
        <v/>
      </c>
      <c r="Y71" s="291"/>
      <c r="Z71" s="291"/>
      <c r="AA71" s="291"/>
      <c r="AB71" s="291"/>
      <c r="AC71" s="291"/>
      <c r="AD71" s="291"/>
      <c r="AE71" s="291"/>
      <c r="AF71" s="291"/>
      <c r="AG71" s="291"/>
      <c r="AH71" s="291"/>
      <c r="AI71" s="291"/>
      <c r="AJ71" s="291"/>
      <c r="AK71" s="9" t="s">
        <v>779</v>
      </c>
    </row>
    <row r="72" spans="2:37" ht="12" customHeight="1" x14ac:dyDescent="0.15">
      <c r="B72" s="30"/>
      <c r="C72" s="30"/>
      <c r="D72" s="30"/>
      <c r="E72" s="30"/>
      <c r="F72" s="43" t="s">
        <v>145</v>
      </c>
      <c r="G72" s="32" t="s">
        <v>829</v>
      </c>
      <c r="H72" s="311" t="str">
        <f>ITEM_all_first!$E$373</f>
        <v/>
      </c>
      <c r="I72" s="311"/>
      <c r="J72" s="32" t="s">
        <v>830</v>
      </c>
      <c r="K72" s="32" t="s">
        <v>779</v>
      </c>
      <c r="L72" s="311" t="s">
        <v>1719</v>
      </c>
      <c r="M72" s="311"/>
      <c r="N72" s="423" t="str">
        <f>ITEM_all_first!$E$374</f>
        <v/>
      </c>
      <c r="O72" s="423"/>
      <c r="P72" s="32" t="s">
        <v>6</v>
      </c>
      <c r="Q72" s="423" t="str">
        <f>ITEM_all_first!$E$375</f>
        <v/>
      </c>
      <c r="R72" s="423"/>
      <c r="S72" s="32" t="s">
        <v>7</v>
      </c>
      <c r="T72" s="423" t="str">
        <f>ITEM_all_first!$E$376</f>
        <v/>
      </c>
      <c r="U72" s="423"/>
      <c r="V72" s="32" t="s">
        <v>8</v>
      </c>
      <c r="W72" s="43" t="s">
        <v>145</v>
      </c>
      <c r="X72" s="292" t="str">
        <f>ITEM_all_first!$E$377</f>
        <v/>
      </c>
      <c r="Y72" s="292"/>
      <c r="Z72" s="292"/>
      <c r="AA72" s="292"/>
      <c r="AB72" s="292"/>
      <c r="AC72" s="292"/>
      <c r="AD72" s="292"/>
      <c r="AE72" s="292"/>
      <c r="AF72" s="292"/>
      <c r="AG72" s="292"/>
      <c r="AH72" s="292"/>
      <c r="AI72" s="292"/>
      <c r="AJ72" s="292"/>
      <c r="AK72" s="32" t="s">
        <v>779</v>
      </c>
    </row>
    <row r="73" spans="2:37" ht="12" customHeight="1" x14ac:dyDescent="0.15">
      <c r="B73" s="6" t="s">
        <v>832</v>
      </c>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row>
    <row r="74" spans="2:37" ht="12" customHeight="1" x14ac:dyDescent="0.15">
      <c r="L74" s="291" t="str">
        <f>ITEM_all_first!$E$378</f>
        <v/>
      </c>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row>
    <row r="75" spans="2:37" ht="12" customHeight="1" x14ac:dyDescent="0.15">
      <c r="B75" s="30"/>
      <c r="C75" s="30"/>
      <c r="D75" s="30"/>
      <c r="E75" s="30"/>
      <c r="F75" s="30"/>
      <c r="G75" s="30"/>
      <c r="H75" s="30"/>
      <c r="I75" s="30"/>
      <c r="J75" s="30"/>
      <c r="K75" s="30"/>
      <c r="L75" s="292" t="str">
        <f>ITEM_all_first!$E$379</f>
        <v/>
      </c>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row>
    <row r="76" spans="2:37" ht="12" customHeight="1" x14ac:dyDescent="0.15">
      <c r="B76" s="40" t="s">
        <v>574</v>
      </c>
      <c r="C76" s="40"/>
      <c r="D76" s="40"/>
      <c r="E76" s="40"/>
      <c r="F76" s="40"/>
      <c r="G76" s="40"/>
      <c r="H76" s="40"/>
      <c r="I76" s="40"/>
      <c r="J76" s="40"/>
      <c r="K76" s="40"/>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row>
    <row r="77" spans="2:37" ht="12" customHeight="1" x14ac:dyDescent="0.15">
      <c r="L77" s="291" t="str">
        <f>ITEM_all_first!$E$380</f>
        <v/>
      </c>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row>
    <row r="78" spans="2:37" ht="12" customHeight="1" x14ac:dyDescent="0.15">
      <c r="B78" s="30"/>
      <c r="C78" s="30"/>
      <c r="D78" s="30"/>
      <c r="E78" s="30"/>
      <c r="F78" s="30"/>
      <c r="G78" s="30"/>
      <c r="H78" s="30"/>
      <c r="I78" s="30"/>
      <c r="J78" s="30"/>
      <c r="K78" s="30"/>
      <c r="L78" s="292" t="str">
        <f>ITEM_all_first!$E$381</f>
        <v/>
      </c>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row>
  </sheetData>
  <mergeCells count="162">
    <mergeCell ref="AE41:AJ41"/>
    <mergeCell ref="O37:T37"/>
    <mergeCell ref="W37:AB37"/>
    <mergeCell ref="AE37:AJ37"/>
    <mergeCell ref="O38:T38"/>
    <mergeCell ref="W38:AB38"/>
    <mergeCell ref="AE38:AJ38"/>
    <mergeCell ref="F38:L38"/>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P14:T14"/>
    <mergeCell ref="P15:T15"/>
    <mergeCell ref="L17:M17"/>
    <mergeCell ref="O17:R17"/>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L25:M25"/>
    <mergeCell ref="O25:R25"/>
    <mergeCell ref="W26:Z26"/>
    <mergeCell ref="W27:Z27"/>
    <mergeCell ref="L28:AK28"/>
    <mergeCell ref="I29:K29"/>
    <mergeCell ref="L29:U29"/>
    <mergeCell ref="X29:Z29"/>
    <mergeCell ref="AA29:AJ29"/>
    <mergeCell ref="AE44:AJ44"/>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F34:L34"/>
    <mergeCell ref="O34:T34"/>
    <mergeCell ref="W34:AB34"/>
    <mergeCell ref="AE34:AJ34"/>
    <mergeCell ref="W39:AB39"/>
    <mergeCell ref="AE39:AJ39"/>
    <mergeCell ref="F41:L41"/>
    <mergeCell ref="O41:T41"/>
    <mergeCell ref="W41:AB41"/>
    <mergeCell ref="F42:L42"/>
    <mergeCell ref="O42:T42"/>
    <mergeCell ref="W42:AB42"/>
    <mergeCell ref="AE42:AJ42"/>
    <mergeCell ref="F39:L39"/>
    <mergeCell ref="O39:T39"/>
    <mergeCell ref="AE51:AJ51"/>
    <mergeCell ref="O52:T52"/>
    <mergeCell ref="O53:T53"/>
    <mergeCell ref="F45:L45"/>
    <mergeCell ref="O45:T45"/>
    <mergeCell ref="W45:AB45"/>
    <mergeCell ref="AE45:AJ45"/>
    <mergeCell ref="F46:L46"/>
    <mergeCell ref="O46:T46"/>
    <mergeCell ref="W46:AB46"/>
    <mergeCell ref="AE46:AJ46"/>
    <mergeCell ref="F43:L43"/>
    <mergeCell ref="O43:T43"/>
    <mergeCell ref="W43:AB43"/>
    <mergeCell ref="AE43:AJ43"/>
    <mergeCell ref="F44:L44"/>
    <mergeCell ref="O44:T44"/>
    <mergeCell ref="W44:AB44"/>
    <mergeCell ref="F47:L47"/>
    <mergeCell ref="O47:T47"/>
    <mergeCell ref="W47:AB47"/>
    <mergeCell ref="AE47:AJ47"/>
    <mergeCell ref="O50:T50"/>
    <mergeCell ref="W50:AB50"/>
    <mergeCell ref="AE50:AJ50"/>
    <mergeCell ref="O48:T48"/>
    <mergeCell ref="W48:AB48"/>
    <mergeCell ref="AE48:AJ48"/>
    <mergeCell ref="F48:L48"/>
    <mergeCell ref="O49:T49"/>
    <mergeCell ref="W49:AB49"/>
    <mergeCell ref="AE49:AJ49"/>
    <mergeCell ref="P56:S56"/>
    <mergeCell ref="O57:T57"/>
    <mergeCell ref="W57:AB57"/>
    <mergeCell ref="O58:S58"/>
    <mergeCell ref="W58:AA58"/>
    <mergeCell ref="O59:S59"/>
    <mergeCell ref="W59:AA59"/>
    <mergeCell ref="O51:T51"/>
    <mergeCell ref="W51:AB51"/>
    <mergeCell ref="P55:S55"/>
    <mergeCell ref="L65:AK65"/>
    <mergeCell ref="L66:AK66"/>
    <mergeCell ref="L67:M67"/>
    <mergeCell ref="N67:O67"/>
    <mergeCell ref="Q67:R67"/>
    <mergeCell ref="T67:U67"/>
    <mergeCell ref="O60:S60"/>
    <mergeCell ref="W60:AA60"/>
    <mergeCell ref="L61:S61"/>
    <mergeCell ref="U61:V61"/>
    <mergeCell ref="W61:AD61"/>
    <mergeCell ref="L64:AK64"/>
    <mergeCell ref="X70:AJ70"/>
    <mergeCell ref="H71:I71"/>
    <mergeCell ref="L71:M71"/>
    <mergeCell ref="N71:O71"/>
    <mergeCell ref="Q71:R71"/>
    <mergeCell ref="T71:U71"/>
    <mergeCell ref="X71:AJ71"/>
    <mergeCell ref="L68:M68"/>
    <mergeCell ref="N68:O68"/>
    <mergeCell ref="Q68:R68"/>
    <mergeCell ref="T68:U68"/>
    <mergeCell ref="H70:I70"/>
    <mergeCell ref="L70:M70"/>
    <mergeCell ref="N70:O70"/>
    <mergeCell ref="Q70:R70"/>
    <mergeCell ref="T70:U70"/>
    <mergeCell ref="L73:AK73"/>
    <mergeCell ref="L74:AK74"/>
    <mergeCell ref="L75:AK75"/>
    <mergeCell ref="L76:AK76"/>
    <mergeCell ref="L77:AK77"/>
    <mergeCell ref="L78:AK78"/>
    <mergeCell ref="H72:I72"/>
    <mergeCell ref="L72:M72"/>
    <mergeCell ref="N72:O72"/>
    <mergeCell ref="Q72:R72"/>
    <mergeCell ref="T72:U72"/>
    <mergeCell ref="X72:AJ72"/>
  </mergeCells>
  <phoneticPr fontId="30"/>
  <dataValidations count="9">
    <dataValidation type="list" allowBlank="1" showInputMessage="1" prompt="選択" sqref="I29:K30 X29:Z30" xr:uid="{00000000-0002-0000-2000-000000000000}">
      <formula1>用途番号</formula1>
    </dataValidation>
    <dataValidation type="list" allowBlank="1" showInputMessage="1" prompt="選択" sqref="P55:S56" xr:uid="{00000000-0002-0000-2000-000001000000}">
      <formula1>数字</formula1>
    </dataValidation>
    <dataValidation type="list" allowBlank="1" showInputMessage="1" prompt="選択" sqref="X70:AJ72" xr:uid="{00000000-0002-0000-2000-000002000000}">
      <formula1>特定工程</formula1>
    </dataValidation>
    <dataValidation type="list" allowBlank="1" showInputMessage="1" prompt="選択" sqref="L61:S61 W61:AD61" xr:uid="{00000000-0002-0000-2000-000003000000}">
      <formula1>構造</formula1>
    </dataValidation>
    <dataValidation type="list" allowBlank="1" showInputMessage="1" prompt="選択" sqref="L29:U30 AA29:AJ30" xr:uid="{00000000-0002-0000-2000-000004000000}">
      <formula1>用途</formula1>
    </dataValidation>
    <dataValidation type="list" allowBlank="1" showInputMessage="1" prompt="選択" sqref="L28:AK28" xr:uid="{00000000-0002-0000-2000-000005000000}">
      <formula1>備考第三面7</formula1>
    </dataValidation>
    <dataValidation type="list" allowBlank="1" showInputMessage="1" prompt="選択" sqref="O19:R19 U19:X19 AA19:AD19 AG19:AJ19" xr:uid="{00000000-0002-0000-2000-000006000000}">
      <formula1>用途地域</formula1>
    </dataValidation>
    <dataValidation type="list" allowBlank="1" showInputMessage="1" prompt="選択" sqref="P12:AI12" xr:uid="{00000000-0002-0000-2000-000007000000}">
      <formula1>地区区域</formula1>
    </dataValidation>
    <dataValidation type="list" allowBlank="1" showInputMessage="1" showErrorMessage="1" prompt="選択" sqref="H9:H11 O9:O10 T9 Z9 M11 R11 H31 K31 N31 Q31 T31 X31 AD31 P63 W62:W63 Z62 AD63" xr:uid="{00000000-0002-0000-2000-000008000000}">
      <formula1>選択</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79998168889431442"/>
  </sheetPr>
  <dimension ref="A4:BU117"/>
  <sheetViews>
    <sheetView zoomScaleNormal="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576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27" t="s">
        <v>578</v>
      </c>
      <c r="C6" s="27"/>
      <c r="D6" s="27"/>
      <c r="E6" s="27"/>
      <c r="F6" s="27"/>
      <c r="G6" s="27"/>
      <c r="H6" s="27"/>
      <c r="I6" s="27"/>
      <c r="J6" s="46"/>
      <c r="K6" s="46"/>
      <c r="L6" s="331" t="str">
        <f>ITEM_all_first!E382</f>
        <v/>
      </c>
      <c r="M6" s="331"/>
      <c r="N6" s="331"/>
      <c r="O6" s="331"/>
      <c r="P6" s="331"/>
      <c r="Q6" s="331"/>
      <c r="R6" s="331"/>
      <c r="S6" s="331"/>
      <c r="T6" s="331"/>
      <c r="U6" s="331"/>
      <c r="V6" s="331"/>
      <c r="W6" s="331"/>
      <c r="X6" s="331"/>
      <c r="Y6" s="331"/>
      <c r="Z6" s="331"/>
      <c r="AA6" s="331"/>
      <c r="AB6" s="331"/>
      <c r="AC6" s="331"/>
      <c r="AD6" s="27"/>
      <c r="AE6" s="27"/>
      <c r="AF6" s="27"/>
      <c r="AG6" s="27"/>
      <c r="AH6" s="27"/>
      <c r="AI6" s="27"/>
      <c r="AJ6" s="27"/>
      <c r="AK6" s="27"/>
    </row>
    <row r="7" spans="2:37" ht="15" customHeight="1" x14ac:dyDescent="0.15">
      <c r="B7" s="40" t="s">
        <v>579</v>
      </c>
      <c r="C7" s="40"/>
      <c r="D7" s="40"/>
      <c r="E7" s="40"/>
      <c r="F7" s="40"/>
      <c r="G7" s="40"/>
      <c r="H7" s="40"/>
      <c r="I7" s="40"/>
      <c r="J7" s="40"/>
      <c r="K7" s="47" t="s">
        <v>528</v>
      </c>
      <c r="L7" s="343" t="str">
        <f>IF(O7="","",VLOOKUP(O7,LIST!$B$237:'LIST'!$C$380,2,0))</f>
        <v/>
      </c>
      <c r="M7" s="343"/>
      <c r="N7" s="343"/>
      <c r="O7" s="293" t="str">
        <f>ITEM_all_first!E383</f>
        <v/>
      </c>
      <c r="P7" s="293"/>
      <c r="Q7" s="293"/>
      <c r="R7" s="293"/>
      <c r="S7" s="293"/>
      <c r="T7" s="293"/>
      <c r="U7" s="293"/>
      <c r="V7" s="293"/>
      <c r="W7" s="293"/>
      <c r="X7" s="293"/>
      <c r="Y7" s="293"/>
      <c r="Z7" s="293"/>
      <c r="AA7" s="293"/>
      <c r="AB7" s="293"/>
      <c r="AC7" s="293"/>
      <c r="AD7" s="40" t="s">
        <v>523</v>
      </c>
      <c r="AE7" s="40"/>
      <c r="AF7" s="40"/>
      <c r="AG7" s="40"/>
      <c r="AH7" s="40"/>
      <c r="AI7" s="40"/>
      <c r="AJ7" s="40"/>
      <c r="AK7" s="40"/>
    </row>
    <row r="8" spans="2:37" ht="15" customHeight="1" x14ac:dyDescent="0.15">
      <c r="K8" s="33" t="s">
        <v>528</v>
      </c>
      <c r="L8" s="340" t="str">
        <f>IF(O8="","",VLOOKUP(O8,LIST!$B$237:'LIST'!$C$380,2,0))</f>
        <v/>
      </c>
      <c r="M8" s="340"/>
      <c r="N8" s="340"/>
      <c r="O8" s="291" t="str">
        <f>ITEM_all_first!E384</f>
        <v/>
      </c>
      <c r="P8" s="291"/>
      <c r="Q8" s="291"/>
      <c r="R8" s="291"/>
      <c r="S8" s="291"/>
      <c r="T8" s="291"/>
      <c r="U8" s="291"/>
      <c r="V8" s="291"/>
      <c r="W8" s="291"/>
      <c r="X8" s="291"/>
      <c r="Y8" s="291"/>
      <c r="Z8" s="291"/>
      <c r="AA8" s="291"/>
      <c r="AB8" s="291"/>
      <c r="AC8" s="291"/>
      <c r="AD8" s="6" t="s">
        <v>523</v>
      </c>
    </row>
    <row r="9" spans="2:37" ht="15" customHeight="1" x14ac:dyDescent="0.15">
      <c r="K9" s="33" t="s">
        <v>528</v>
      </c>
      <c r="L9" s="340" t="str">
        <f>IF(O9="","",VLOOKUP(O9,LIST!$B$237:'LIST'!$C$380,2,0))</f>
        <v/>
      </c>
      <c r="M9" s="340"/>
      <c r="N9" s="340"/>
      <c r="O9" s="291" t="str">
        <f>ITEM_all_first!E385</f>
        <v/>
      </c>
      <c r="P9" s="291"/>
      <c r="Q9" s="291"/>
      <c r="R9" s="291"/>
      <c r="S9" s="291"/>
      <c r="T9" s="291"/>
      <c r="U9" s="291"/>
      <c r="V9" s="291"/>
      <c r="W9" s="291"/>
      <c r="X9" s="291"/>
      <c r="Y9" s="291"/>
      <c r="Z9" s="291"/>
      <c r="AA9" s="291"/>
      <c r="AB9" s="291"/>
      <c r="AC9" s="291"/>
      <c r="AD9" s="6" t="s">
        <v>523</v>
      </c>
    </row>
    <row r="10" spans="2:37" ht="15" customHeight="1" x14ac:dyDescent="0.15">
      <c r="K10" s="33" t="s">
        <v>528</v>
      </c>
      <c r="L10" s="340" t="str">
        <f>IF(O10="","",VLOOKUP(O10,LIST!$B$237:'LIST'!$C$380,2,0))</f>
        <v/>
      </c>
      <c r="M10" s="340"/>
      <c r="N10" s="340"/>
      <c r="O10" s="291" t="str">
        <f>ITEM_all_first!E386</f>
        <v/>
      </c>
      <c r="P10" s="291"/>
      <c r="Q10" s="291"/>
      <c r="R10" s="291"/>
      <c r="S10" s="291"/>
      <c r="T10" s="291"/>
      <c r="U10" s="291"/>
      <c r="V10" s="291"/>
      <c r="W10" s="291"/>
      <c r="X10" s="291"/>
      <c r="Y10" s="291"/>
      <c r="Z10" s="291"/>
      <c r="AA10" s="291"/>
      <c r="AB10" s="291"/>
      <c r="AC10" s="291"/>
      <c r="AD10" s="6" t="s">
        <v>523</v>
      </c>
    </row>
    <row r="11" spans="2:37" ht="15" customHeight="1" x14ac:dyDescent="0.15">
      <c r="B11" s="30"/>
      <c r="C11" s="30"/>
      <c r="D11" s="30"/>
      <c r="E11" s="30"/>
      <c r="F11" s="30"/>
      <c r="G11" s="30"/>
      <c r="H11" s="30"/>
      <c r="I11" s="30"/>
      <c r="J11" s="30"/>
      <c r="K11" s="41" t="s">
        <v>528</v>
      </c>
      <c r="L11" s="341" t="str">
        <f>IF(O11="","",VLOOKUP(O11,LIST!$B$237:'LIST'!$C$380,2,0))</f>
        <v/>
      </c>
      <c r="M11" s="341"/>
      <c r="N11" s="341"/>
      <c r="O11" s="292" t="str">
        <f>ITEM_all_first!E387</f>
        <v/>
      </c>
      <c r="P11" s="292"/>
      <c r="Q11" s="292"/>
      <c r="R11" s="292"/>
      <c r="S11" s="292"/>
      <c r="T11" s="292"/>
      <c r="U11" s="292"/>
      <c r="V11" s="292"/>
      <c r="W11" s="292"/>
      <c r="X11" s="292"/>
      <c r="Y11" s="292"/>
      <c r="Z11" s="292"/>
      <c r="AA11" s="292"/>
      <c r="AB11" s="292"/>
      <c r="AC11" s="292"/>
      <c r="AD11" s="30" t="s">
        <v>523</v>
      </c>
      <c r="AE11" s="30"/>
      <c r="AF11" s="30"/>
      <c r="AG11" s="30"/>
      <c r="AH11" s="30"/>
      <c r="AI11" s="30"/>
      <c r="AJ11" s="30"/>
      <c r="AK11" s="30"/>
    </row>
    <row r="12" spans="2:37" ht="15" customHeight="1" x14ac:dyDescent="0.15">
      <c r="B12" s="6" t="s">
        <v>580</v>
      </c>
      <c r="J12" s="36" t="str">
        <f>ITEM_all_first!E388</f>
        <v>□</v>
      </c>
      <c r="K12" s="6" t="s">
        <v>531</v>
      </c>
      <c r="M12" s="36" t="str">
        <f>ITEM_all_first!E389</f>
        <v>□</v>
      </c>
      <c r="N12" s="6" t="s">
        <v>532</v>
      </c>
      <c r="P12" s="36" t="str">
        <f>ITEM_all_first!E390</f>
        <v>□</v>
      </c>
      <c r="Q12" s="6" t="s">
        <v>533</v>
      </c>
      <c r="S12" s="36" t="str">
        <f>ITEM_all_first!E391</f>
        <v>□</v>
      </c>
      <c r="T12" s="6" t="s">
        <v>534</v>
      </c>
      <c r="V12" s="36" t="str">
        <f>ITEM_all_first!E392</f>
        <v>□</v>
      </c>
      <c r="W12" s="6" t="s">
        <v>535</v>
      </c>
      <c r="Z12" s="36" t="str">
        <f>ITEM_all_first!E393</f>
        <v>□</v>
      </c>
      <c r="AA12" s="6" t="s">
        <v>536</v>
      </c>
      <c r="AF12" s="36" t="str">
        <f>ITEM_all_first!E394</f>
        <v>□</v>
      </c>
      <c r="AG12" s="6" t="s">
        <v>537</v>
      </c>
    </row>
    <row r="13" spans="2:37" ht="15" customHeight="1" x14ac:dyDescent="0.15">
      <c r="B13" s="27" t="s">
        <v>581</v>
      </c>
      <c r="C13" s="27"/>
      <c r="D13" s="27"/>
      <c r="E13" s="27"/>
      <c r="F13" s="27"/>
      <c r="G13" s="27"/>
      <c r="H13" s="27"/>
      <c r="I13" s="27"/>
      <c r="J13" s="342" t="str">
        <f>ITEM_all_first!E395</f>
        <v/>
      </c>
      <c r="K13" s="342"/>
      <c r="L13" s="342"/>
      <c r="M13" s="342"/>
      <c r="N13" s="342"/>
      <c r="O13" s="342"/>
      <c r="P13" s="342"/>
      <c r="Q13" s="342"/>
      <c r="R13" s="22" t="s">
        <v>565</v>
      </c>
      <c r="S13" s="282" t="s">
        <v>566</v>
      </c>
      <c r="T13" s="282"/>
      <c r="U13" s="342" t="str">
        <f>ITEM_all_first!E396</f>
        <v/>
      </c>
      <c r="V13" s="342"/>
      <c r="W13" s="342"/>
      <c r="X13" s="342"/>
      <c r="Y13" s="342"/>
      <c r="Z13" s="342"/>
      <c r="AA13" s="342"/>
      <c r="AB13" s="342"/>
      <c r="AC13" s="22" t="s">
        <v>565</v>
      </c>
      <c r="AD13" s="27"/>
      <c r="AE13" s="27"/>
      <c r="AF13" s="27"/>
      <c r="AG13" s="27"/>
      <c r="AH13" s="27"/>
      <c r="AI13" s="27"/>
      <c r="AJ13" s="27"/>
      <c r="AK13" s="27"/>
    </row>
    <row r="14" spans="2:37" ht="15" customHeight="1" x14ac:dyDescent="0.15">
      <c r="B14" s="6" t="s">
        <v>1762</v>
      </c>
      <c r="J14" s="36" t="str">
        <f>ITEM_all_first!E397</f>
        <v>□</v>
      </c>
      <c r="K14" s="6" t="s">
        <v>1732</v>
      </c>
      <c r="N14" s="36" t="str">
        <f>ITEM_all_first!E398</f>
        <v>□</v>
      </c>
      <c r="O14" s="6" t="s">
        <v>1725</v>
      </c>
    </row>
    <row r="15" spans="2:37" ht="15" customHeight="1" x14ac:dyDescent="0.15">
      <c r="J15" s="36" t="str">
        <f>ITEM_all_first!E399</f>
        <v>□</v>
      </c>
      <c r="K15" s="6" t="s">
        <v>1733</v>
      </c>
      <c r="Q15" s="36" t="str">
        <f>ITEM_all_first!E400</f>
        <v>□</v>
      </c>
      <c r="R15" s="6" t="s">
        <v>1734</v>
      </c>
    </row>
    <row r="16" spans="2:37" ht="15" customHeight="1" x14ac:dyDescent="0.15">
      <c r="J16" s="36" t="str">
        <f>ITEM_all_first!E401</f>
        <v>□</v>
      </c>
      <c r="K16" s="6" t="s">
        <v>1735</v>
      </c>
      <c r="AB16" s="36" t="str">
        <f>ITEM_all_first!E402</f>
        <v>□</v>
      </c>
      <c r="AC16" s="6" t="s">
        <v>1728</v>
      </c>
    </row>
    <row r="17" spans="2:37" ht="15" customHeight="1" x14ac:dyDescent="0.15">
      <c r="B17" s="40" t="s">
        <v>1763</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144"/>
      <c r="AD17" s="40"/>
      <c r="AE17" s="40"/>
      <c r="AF17" s="40"/>
      <c r="AG17" s="40"/>
      <c r="AH17" s="40"/>
      <c r="AI17" s="144"/>
      <c r="AJ17" s="40"/>
      <c r="AK17" s="144"/>
    </row>
    <row r="18" spans="2:37" ht="15" customHeight="1" x14ac:dyDescent="0.15">
      <c r="J18" s="36" t="str">
        <f>ITEM_all_first!E403</f>
        <v>□</v>
      </c>
      <c r="K18" s="6" t="s">
        <v>1729</v>
      </c>
      <c r="AC18" s="9"/>
    </row>
    <row r="19" spans="2:37" ht="15" customHeight="1" x14ac:dyDescent="0.15">
      <c r="J19" s="36" t="str">
        <f>ITEM_all_first!E404</f>
        <v>□</v>
      </c>
      <c r="K19" s="6" t="s">
        <v>1730</v>
      </c>
      <c r="AC19" s="9"/>
    </row>
    <row r="20" spans="2:37" ht="15" customHeight="1" x14ac:dyDescent="0.15">
      <c r="J20" s="36" t="str">
        <f>ITEM_all_first!E405</f>
        <v>□</v>
      </c>
      <c r="K20" s="6" t="s">
        <v>1731</v>
      </c>
      <c r="AC20" s="9"/>
    </row>
    <row r="21" spans="2:37" ht="15" customHeight="1" x14ac:dyDescent="0.15">
      <c r="J21" s="36" t="str">
        <f>ITEM_all_first!E406</f>
        <v>□</v>
      </c>
      <c r="K21" s="6" t="s">
        <v>1728</v>
      </c>
      <c r="Q21" s="36" t="str">
        <f>ITEM_all_first!E407</f>
        <v>□</v>
      </c>
      <c r="R21" s="6" t="s">
        <v>1758</v>
      </c>
      <c r="AC21" s="9"/>
    </row>
    <row r="22" spans="2:37" ht="15" customHeight="1" x14ac:dyDescent="0.15">
      <c r="B22" s="40" t="s">
        <v>1761</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144"/>
      <c r="AD22" s="40"/>
      <c r="AE22" s="40"/>
      <c r="AF22" s="40"/>
      <c r="AG22" s="40"/>
      <c r="AH22" s="40"/>
      <c r="AI22" s="40"/>
      <c r="AJ22" s="40"/>
      <c r="AK22" s="144"/>
    </row>
    <row r="23" spans="2:37" ht="15" customHeight="1" x14ac:dyDescent="0.15">
      <c r="J23" s="36" t="str">
        <f>ITEM_all_first!E408</f>
        <v>□</v>
      </c>
      <c r="K23" s="6" t="s">
        <v>1764</v>
      </c>
      <c r="Q23" s="36" t="str">
        <f>ITEM_all_first!E409</f>
        <v>□</v>
      </c>
      <c r="R23" s="6" t="s">
        <v>1726</v>
      </c>
      <c r="X23" s="36" t="str">
        <f>ITEM_all_first!E410</f>
        <v>□</v>
      </c>
      <c r="Y23" s="6" t="s">
        <v>1760</v>
      </c>
      <c r="AC23" s="9"/>
      <c r="AK23" s="9"/>
    </row>
    <row r="24" spans="2:37" ht="15" customHeight="1" x14ac:dyDescent="0.15">
      <c r="B24" s="30"/>
      <c r="C24" s="30"/>
      <c r="D24" s="30"/>
      <c r="E24" s="30"/>
      <c r="F24" s="30"/>
      <c r="G24" s="30"/>
      <c r="H24" s="30"/>
      <c r="I24" s="30"/>
      <c r="J24" s="36" t="str">
        <f>ITEM_all_first!E411</f>
        <v>□</v>
      </c>
      <c r="K24" s="6" t="s">
        <v>1727</v>
      </c>
      <c r="L24" s="30"/>
      <c r="M24" s="30"/>
      <c r="N24" s="30"/>
      <c r="O24" s="30"/>
      <c r="P24" s="30"/>
      <c r="Q24" s="36" t="str">
        <f>ITEM_all_first!E412</f>
        <v>□</v>
      </c>
      <c r="R24" s="6" t="s">
        <v>1728</v>
      </c>
      <c r="S24" s="30"/>
      <c r="T24" s="30"/>
      <c r="U24" s="30"/>
      <c r="V24" s="30"/>
      <c r="W24" s="30"/>
      <c r="X24" s="36" t="str">
        <f>ITEM_all_first!E413</f>
        <v>□</v>
      </c>
      <c r="Y24" s="30" t="s">
        <v>1759</v>
      </c>
      <c r="AB24" s="30"/>
      <c r="AC24" s="32"/>
      <c r="AD24" s="30"/>
      <c r="AE24" s="30"/>
      <c r="AF24" s="30"/>
      <c r="AG24" s="30"/>
      <c r="AH24" s="30"/>
      <c r="AI24" s="30"/>
      <c r="AJ24" s="30"/>
      <c r="AK24" s="32"/>
    </row>
    <row r="25" spans="2:37" ht="15" customHeight="1" x14ac:dyDescent="0.15">
      <c r="B25" s="40" t="s">
        <v>1736</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2:37" ht="15" customHeight="1" x14ac:dyDescent="0.15">
      <c r="D26" s="6" t="s">
        <v>128</v>
      </c>
      <c r="E26" s="6" t="s">
        <v>129</v>
      </c>
      <c r="F26" s="6" t="s">
        <v>583</v>
      </c>
      <c r="K26" s="6" t="s">
        <v>567</v>
      </c>
      <c r="N26" s="335" t="str">
        <f>ITEM_all_first!E414</f>
        <v/>
      </c>
      <c r="O26" s="335"/>
      <c r="P26" s="335"/>
      <c r="Q26" s="335"/>
    </row>
    <row r="27" spans="2:37" ht="15" customHeight="1" x14ac:dyDescent="0.15">
      <c r="D27" s="6" t="s">
        <v>128</v>
      </c>
      <c r="E27" s="6" t="s">
        <v>131</v>
      </c>
      <c r="F27" s="6" t="s">
        <v>584</v>
      </c>
      <c r="K27" s="6" t="s">
        <v>130</v>
      </c>
      <c r="N27" s="335" t="str">
        <f>ITEM_all_first!E415</f>
        <v/>
      </c>
      <c r="O27" s="335"/>
      <c r="P27" s="335"/>
      <c r="Q27" s="335"/>
    </row>
    <row r="28" spans="2:37" ht="15" customHeight="1" x14ac:dyDescent="0.15">
      <c r="D28" s="6" t="s">
        <v>128</v>
      </c>
      <c r="E28" s="6" t="s">
        <v>132</v>
      </c>
      <c r="F28" s="6" t="s">
        <v>585</v>
      </c>
      <c r="M28" s="6" t="s">
        <v>130</v>
      </c>
      <c r="N28" s="335" t="str">
        <f>ITEM_all_first!E416</f>
        <v/>
      </c>
      <c r="O28" s="335"/>
      <c r="P28" s="335"/>
      <c r="Q28" s="335"/>
    </row>
    <row r="29" spans="2:37" ht="15" customHeight="1" x14ac:dyDescent="0.15">
      <c r="B29" s="30"/>
      <c r="C29" s="30"/>
      <c r="D29" s="30" t="s">
        <v>128</v>
      </c>
      <c r="E29" s="30" t="s">
        <v>137</v>
      </c>
      <c r="F29" s="30" t="s">
        <v>586</v>
      </c>
      <c r="G29" s="30"/>
      <c r="H29" s="30"/>
      <c r="I29" s="30"/>
      <c r="J29" s="30"/>
      <c r="K29" s="30"/>
      <c r="L29" s="30"/>
      <c r="M29" s="30" t="s">
        <v>130</v>
      </c>
      <c r="N29" s="336" t="str">
        <f>ITEM_all_first!E417</f>
        <v/>
      </c>
      <c r="O29" s="336"/>
      <c r="P29" s="336"/>
      <c r="Q29" s="336"/>
      <c r="R29" s="30"/>
      <c r="S29" s="30"/>
      <c r="T29" s="30"/>
      <c r="U29" s="30"/>
      <c r="V29" s="30"/>
      <c r="W29" s="30"/>
      <c r="X29" s="30"/>
      <c r="Y29" s="30"/>
      <c r="Z29" s="30"/>
      <c r="AA29" s="30"/>
      <c r="AB29" s="30"/>
      <c r="AC29" s="30"/>
      <c r="AD29" s="30"/>
      <c r="AE29" s="30"/>
      <c r="AF29" s="30"/>
      <c r="AG29" s="30"/>
      <c r="AH29" s="30"/>
      <c r="AI29" s="30"/>
      <c r="AJ29" s="30"/>
      <c r="AK29" s="30"/>
    </row>
    <row r="30" spans="2:37" ht="15" customHeight="1" x14ac:dyDescent="0.15">
      <c r="B30" s="6" t="s">
        <v>1737</v>
      </c>
    </row>
    <row r="31" spans="2:37" ht="15" customHeight="1" x14ac:dyDescent="0.15">
      <c r="D31" s="6" t="s">
        <v>128</v>
      </c>
      <c r="E31" s="6" t="s">
        <v>129</v>
      </c>
      <c r="F31" s="6" t="s">
        <v>558</v>
      </c>
      <c r="K31" s="6" t="s">
        <v>130</v>
      </c>
      <c r="N31" s="316" t="str">
        <f>ITEM_all_first!E418</f>
        <v/>
      </c>
      <c r="O31" s="316"/>
      <c r="P31" s="316"/>
      <c r="Q31" s="316"/>
      <c r="R31" s="92" t="s">
        <v>518</v>
      </c>
      <c r="S31" s="48"/>
    </row>
    <row r="32" spans="2:37" ht="15" customHeight="1" x14ac:dyDescent="0.15">
      <c r="B32" s="30"/>
      <c r="C32" s="30"/>
      <c r="D32" s="30" t="s">
        <v>128</v>
      </c>
      <c r="E32" s="30" t="s">
        <v>131</v>
      </c>
      <c r="F32" s="30" t="s">
        <v>587</v>
      </c>
      <c r="G32" s="30"/>
      <c r="H32" s="30"/>
      <c r="I32" s="30"/>
      <c r="J32" s="30"/>
      <c r="K32" s="30" t="s">
        <v>130</v>
      </c>
      <c r="L32" s="30"/>
      <c r="M32" s="30"/>
      <c r="N32" s="316" t="str">
        <f>ITEM_all_first!E419</f>
        <v/>
      </c>
      <c r="O32" s="316"/>
      <c r="P32" s="316"/>
      <c r="Q32" s="316"/>
      <c r="R32" s="59" t="s">
        <v>518</v>
      </c>
      <c r="S32" s="30"/>
      <c r="T32" s="30"/>
      <c r="U32" s="30"/>
      <c r="V32" s="30"/>
      <c r="W32" s="30"/>
      <c r="X32" s="30"/>
      <c r="Y32" s="30"/>
      <c r="Z32" s="30"/>
      <c r="AA32" s="30"/>
      <c r="AB32" s="30"/>
      <c r="AC32" s="30"/>
      <c r="AD32" s="30"/>
      <c r="AE32" s="30"/>
      <c r="AF32" s="30"/>
      <c r="AG32" s="30"/>
      <c r="AH32" s="30"/>
      <c r="AI32" s="30"/>
      <c r="AJ32" s="30"/>
      <c r="AK32" s="30"/>
    </row>
    <row r="33" spans="2:37" ht="15" customHeight="1" x14ac:dyDescent="0.15">
      <c r="B33" s="27" t="s">
        <v>1738</v>
      </c>
      <c r="C33" s="27"/>
      <c r="D33" s="27"/>
      <c r="E33" s="27"/>
      <c r="F33" s="27"/>
      <c r="G33" s="27"/>
      <c r="H33" s="27"/>
      <c r="I33" s="27"/>
      <c r="J33" s="27"/>
      <c r="K33" s="27"/>
      <c r="L33" s="27"/>
      <c r="M33" s="27"/>
      <c r="N33" s="337" t="str">
        <f>ITEM_all_first!E420</f>
        <v/>
      </c>
      <c r="O33" s="337"/>
      <c r="P33" s="337"/>
      <c r="Q33" s="337"/>
      <c r="R33" s="337"/>
      <c r="S33" s="337"/>
      <c r="T33" s="337"/>
      <c r="U33" s="337"/>
      <c r="V33" s="337"/>
      <c r="W33" s="337"/>
      <c r="X33" s="337"/>
      <c r="Y33" s="337"/>
      <c r="Z33" s="337"/>
      <c r="AA33" s="337"/>
      <c r="AB33" s="337"/>
      <c r="AC33" s="337"/>
      <c r="AD33" s="337"/>
      <c r="AE33" s="337"/>
      <c r="AF33" s="337"/>
      <c r="AG33" s="337"/>
      <c r="AH33" s="337"/>
      <c r="AI33" s="337"/>
      <c r="AJ33" s="337"/>
      <c r="AK33" s="337"/>
    </row>
    <row r="34" spans="2:37" ht="15" customHeight="1" x14ac:dyDescent="0.15">
      <c r="B34" s="6" t="s">
        <v>1739</v>
      </c>
    </row>
    <row r="35" spans="2:37" ht="15" customHeight="1" x14ac:dyDescent="0.15">
      <c r="D35" s="6" t="s">
        <v>128</v>
      </c>
      <c r="E35" s="6" t="s">
        <v>129</v>
      </c>
      <c r="F35" s="49" t="s">
        <v>588</v>
      </c>
      <c r="AC35" s="6" t="s">
        <v>567</v>
      </c>
      <c r="AD35" s="36" t="str">
        <f>ITEM_all_first!E422</f>
        <v>□</v>
      </c>
      <c r="AE35" s="9" t="s">
        <v>568</v>
      </c>
      <c r="AG35" s="36" t="str">
        <f>ITEM_all_first!E423</f>
        <v>□</v>
      </c>
      <c r="AH35" s="9" t="s">
        <v>569</v>
      </c>
    </row>
    <row r="36" spans="2:37" ht="15" customHeight="1" x14ac:dyDescent="0.15">
      <c r="D36" s="6" t="s">
        <v>128</v>
      </c>
      <c r="E36" s="6" t="s">
        <v>131</v>
      </c>
      <c r="F36" s="6" t="s">
        <v>589</v>
      </c>
      <c r="AC36" s="6" t="s">
        <v>567</v>
      </c>
      <c r="AD36" s="36" t="str">
        <f>ITEM_all_first!E425</f>
        <v>□</v>
      </c>
      <c r="AE36" s="9" t="s">
        <v>568</v>
      </c>
      <c r="AG36" s="36" t="str">
        <f>ITEM_all_first!E426</f>
        <v>□</v>
      </c>
      <c r="AH36" s="9" t="s">
        <v>569</v>
      </c>
    </row>
    <row r="37" spans="2:37" ht="15" customHeight="1" x14ac:dyDescent="0.15">
      <c r="D37" s="6" t="s">
        <v>128</v>
      </c>
      <c r="E37" s="6" t="s">
        <v>132</v>
      </c>
      <c r="F37" s="6" t="s">
        <v>590</v>
      </c>
      <c r="V37" s="6" t="s">
        <v>567</v>
      </c>
      <c r="AD37" s="9" t="s">
        <v>572</v>
      </c>
      <c r="AE37" s="338" t="str">
        <f>ITEM_all_first!E427</f>
        <v/>
      </c>
      <c r="AF37" s="338"/>
      <c r="AG37" s="338"/>
      <c r="AH37" s="338"/>
      <c r="AI37" s="338"/>
      <c r="AJ37" s="338"/>
      <c r="AK37" s="9" t="s">
        <v>593</v>
      </c>
    </row>
    <row r="38" spans="2:37" ht="15" customHeight="1" x14ac:dyDescent="0.15">
      <c r="D38" s="6" t="s">
        <v>128</v>
      </c>
      <c r="E38" s="6" t="s">
        <v>547</v>
      </c>
      <c r="F38" s="6" t="s">
        <v>591</v>
      </c>
      <c r="N38" s="6" t="s">
        <v>567</v>
      </c>
      <c r="AD38" s="9" t="s">
        <v>572</v>
      </c>
      <c r="AE38" s="297" t="str">
        <f>ITEM_all_first!E428</f>
        <v/>
      </c>
      <c r="AF38" s="297"/>
      <c r="AG38" s="297"/>
      <c r="AH38" s="297"/>
      <c r="AI38" s="297"/>
      <c r="AJ38" s="297"/>
      <c r="AK38" s="9" t="s">
        <v>593</v>
      </c>
    </row>
    <row r="39" spans="2:37" ht="15" customHeight="1" x14ac:dyDescent="0.15">
      <c r="D39" s="6" t="s">
        <v>128</v>
      </c>
      <c r="E39" s="6" t="s">
        <v>133</v>
      </c>
      <c r="F39" s="6" t="s">
        <v>592</v>
      </c>
      <c r="N39" s="6" t="s">
        <v>567</v>
      </c>
    </row>
    <row r="40" spans="2:37" ht="15" customHeight="1" x14ac:dyDescent="0.15">
      <c r="E40" s="36" t="str">
        <f>ITEM_all_first!E429</f>
        <v>□</v>
      </c>
      <c r="F40" s="6" t="s">
        <v>596</v>
      </c>
    </row>
    <row r="41" spans="2:37" ht="15" customHeight="1" x14ac:dyDescent="0.15">
      <c r="E41" s="36" t="str">
        <f>ITEM_all_first!E430</f>
        <v>□</v>
      </c>
      <c r="F41" s="6" t="s">
        <v>595</v>
      </c>
    </row>
    <row r="42" spans="2:37" ht="15" customHeight="1" x14ac:dyDescent="0.15">
      <c r="B42" s="30"/>
      <c r="C42" s="30"/>
      <c r="D42" s="30" t="s">
        <v>128</v>
      </c>
      <c r="E42" s="30" t="s">
        <v>525</v>
      </c>
      <c r="F42" s="30" t="s">
        <v>597</v>
      </c>
      <c r="G42" s="30"/>
      <c r="H42" s="30"/>
      <c r="I42" s="30"/>
      <c r="J42" s="30"/>
      <c r="K42" s="30"/>
      <c r="L42" s="30"/>
      <c r="M42" s="30"/>
      <c r="N42" s="30" t="s">
        <v>567</v>
      </c>
      <c r="O42" s="30"/>
      <c r="P42" s="30"/>
      <c r="Q42" s="30"/>
      <c r="R42" s="30"/>
      <c r="S42" s="30"/>
      <c r="T42" s="30"/>
      <c r="U42" s="30"/>
      <c r="V42" s="30"/>
      <c r="W42" s="30"/>
      <c r="X42" s="30"/>
      <c r="Y42" s="30"/>
      <c r="Z42" s="30"/>
      <c r="AA42" s="30"/>
      <c r="AB42" s="30"/>
      <c r="AC42" s="30"/>
      <c r="AD42" s="30"/>
      <c r="AE42" s="339" t="str">
        <f>ITEM_all_first!E431</f>
        <v/>
      </c>
      <c r="AF42" s="339"/>
      <c r="AG42" s="339"/>
      <c r="AH42" s="339"/>
      <c r="AI42" s="339"/>
      <c r="AJ42" s="339"/>
      <c r="AK42" s="30"/>
    </row>
    <row r="43" spans="2:37" ht="15" customHeight="1" x14ac:dyDescent="0.15">
      <c r="B43" s="6" t="s">
        <v>1740</v>
      </c>
      <c r="P43" s="9" t="s">
        <v>529</v>
      </c>
      <c r="Q43" s="315" t="s">
        <v>539</v>
      </c>
      <c r="R43" s="315"/>
      <c r="S43" s="315"/>
      <c r="T43" s="315"/>
      <c r="U43" s="315"/>
      <c r="V43" s="9" t="s">
        <v>523</v>
      </c>
      <c r="W43" s="9" t="s">
        <v>529</v>
      </c>
      <c r="X43" s="315" t="s">
        <v>540</v>
      </c>
      <c r="Y43" s="315"/>
      <c r="Z43" s="315"/>
      <c r="AA43" s="315"/>
      <c r="AB43" s="315"/>
      <c r="AC43" s="9" t="s">
        <v>523</v>
      </c>
      <c r="AD43" s="9" t="s">
        <v>529</v>
      </c>
      <c r="AE43" s="315" t="s">
        <v>542</v>
      </c>
      <c r="AF43" s="315"/>
      <c r="AG43" s="315"/>
      <c r="AH43" s="315"/>
      <c r="AI43" s="315"/>
      <c r="AJ43" s="9" t="s">
        <v>523</v>
      </c>
    </row>
    <row r="44" spans="2:37" ht="15" customHeight="1" x14ac:dyDescent="0.15">
      <c r="D44" s="6" t="s">
        <v>128</v>
      </c>
      <c r="E44" s="6" t="s">
        <v>129</v>
      </c>
      <c r="F44" s="6" t="s">
        <v>598</v>
      </c>
      <c r="K44" s="6" t="s">
        <v>567</v>
      </c>
      <c r="L44" s="9" t="s">
        <v>529</v>
      </c>
      <c r="M44" s="50" t="str">
        <f>ITEM_all_first!E432</f>
        <v/>
      </c>
      <c r="N44" s="9" t="s">
        <v>564</v>
      </c>
      <c r="O44" s="9" t="s">
        <v>523</v>
      </c>
      <c r="P44" s="9" t="s">
        <v>529</v>
      </c>
      <c r="Q44" s="334" t="str">
        <f>IF(ITEM_all_first!$E$433="","",VALUE(ITEM_all_first!$E$433))</f>
        <v/>
      </c>
      <c r="R44" s="334"/>
      <c r="S44" s="334"/>
      <c r="T44" s="334"/>
      <c r="U44" s="334"/>
      <c r="V44" s="34" t="s">
        <v>1478</v>
      </c>
      <c r="W44" s="9" t="s">
        <v>529</v>
      </c>
      <c r="X44" s="334" t="str">
        <f>IF(ITEM_all_first!$E$434="","",VALUE(ITEM_all_first!$E$434))</f>
        <v/>
      </c>
      <c r="Y44" s="334"/>
      <c r="Z44" s="334"/>
      <c r="AA44" s="334"/>
      <c r="AB44" s="334"/>
      <c r="AC44" s="34" t="s">
        <v>1478</v>
      </c>
      <c r="AD44" s="9" t="s">
        <v>529</v>
      </c>
      <c r="AE44" s="330">
        <f>SUM(Q44,X44)</f>
        <v>0</v>
      </c>
      <c r="AF44" s="330"/>
      <c r="AG44" s="330"/>
      <c r="AH44" s="330"/>
      <c r="AI44" s="330"/>
      <c r="AJ44" s="34" t="s">
        <v>1478</v>
      </c>
    </row>
    <row r="45" spans="2:37" ht="15" customHeight="1" x14ac:dyDescent="0.15">
      <c r="L45" s="9" t="s">
        <v>529</v>
      </c>
      <c r="M45" s="50" t="str">
        <f>ITEM_all_first!E435</f>
        <v/>
      </c>
      <c r="N45" s="9" t="s">
        <v>564</v>
      </c>
      <c r="O45" s="9" t="s">
        <v>523</v>
      </c>
      <c r="P45" s="9" t="s">
        <v>529</v>
      </c>
      <c r="Q45" s="334" t="str">
        <f>IF(ITEM_all_first!$E$436="","",VALUE(ITEM_all_first!$E$436))</f>
        <v/>
      </c>
      <c r="R45" s="334"/>
      <c r="S45" s="334"/>
      <c r="T45" s="334"/>
      <c r="U45" s="334"/>
      <c r="V45" s="34" t="s">
        <v>1478</v>
      </c>
      <c r="W45" s="9" t="s">
        <v>529</v>
      </c>
      <c r="X45" s="334" t="str">
        <f>IF(ITEM_all_first!$E$437="","",VALUE(ITEM_all_first!$E$437))</f>
        <v/>
      </c>
      <c r="Y45" s="334"/>
      <c r="Z45" s="334"/>
      <c r="AA45" s="334"/>
      <c r="AB45" s="334"/>
      <c r="AC45" s="34" t="s">
        <v>1478</v>
      </c>
      <c r="AD45" s="9" t="s">
        <v>529</v>
      </c>
      <c r="AE45" s="330">
        <f t="shared" ref="AE45:AE50" si="0">SUM(Q45,X45)</f>
        <v>0</v>
      </c>
      <c r="AF45" s="330"/>
      <c r="AG45" s="330"/>
      <c r="AH45" s="330"/>
      <c r="AI45" s="330"/>
      <c r="AJ45" s="34" t="s">
        <v>1478</v>
      </c>
    </row>
    <row r="46" spans="2:37" ht="15" customHeight="1" x14ac:dyDescent="0.15">
      <c r="L46" s="9" t="s">
        <v>529</v>
      </c>
      <c r="M46" s="50" t="str">
        <f>ITEM_all_first!E438</f>
        <v/>
      </c>
      <c r="N46" s="9" t="s">
        <v>564</v>
      </c>
      <c r="O46" s="9" t="s">
        <v>523</v>
      </c>
      <c r="P46" s="9" t="s">
        <v>529</v>
      </c>
      <c r="Q46" s="334" t="str">
        <f>IF(ITEM_all_first!$E$439="","",VALUE(ITEM_all_first!$E$439))</f>
        <v/>
      </c>
      <c r="R46" s="334"/>
      <c r="S46" s="334"/>
      <c r="T46" s="334"/>
      <c r="U46" s="334"/>
      <c r="V46" s="34" t="s">
        <v>1478</v>
      </c>
      <c r="W46" s="9" t="s">
        <v>529</v>
      </c>
      <c r="X46" s="334" t="str">
        <f>IF(ITEM_all_first!$E$440="","",VALUE(ITEM_all_first!$E$440))</f>
        <v/>
      </c>
      <c r="Y46" s="334"/>
      <c r="Z46" s="334"/>
      <c r="AA46" s="334"/>
      <c r="AB46" s="334"/>
      <c r="AC46" s="34" t="s">
        <v>1478</v>
      </c>
      <c r="AD46" s="9" t="s">
        <v>529</v>
      </c>
      <c r="AE46" s="330">
        <f t="shared" si="0"/>
        <v>0</v>
      </c>
      <c r="AF46" s="330"/>
      <c r="AG46" s="330"/>
      <c r="AH46" s="330"/>
      <c r="AI46" s="330"/>
      <c r="AJ46" s="34" t="s">
        <v>1478</v>
      </c>
    </row>
    <row r="47" spans="2:37" ht="15" customHeight="1" x14ac:dyDescent="0.15">
      <c r="L47" s="9" t="s">
        <v>529</v>
      </c>
      <c r="M47" s="50" t="str">
        <f>ITEM_all_first!E441</f>
        <v/>
      </c>
      <c r="N47" s="9" t="s">
        <v>564</v>
      </c>
      <c r="O47" s="9" t="s">
        <v>523</v>
      </c>
      <c r="P47" s="9" t="s">
        <v>529</v>
      </c>
      <c r="Q47" s="334" t="str">
        <f>IF(ITEM_all_first!$E$442="","",VALUE(ITEM_all_first!$E$442))</f>
        <v/>
      </c>
      <c r="R47" s="334"/>
      <c r="S47" s="334"/>
      <c r="T47" s="334"/>
      <c r="U47" s="334"/>
      <c r="V47" s="34" t="s">
        <v>1478</v>
      </c>
      <c r="W47" s="9" t="s">
        <v>529</v>
      </c>
      <c r="X47" s="334" t="str">
        <f>IF(ITEM_all_first!$E$443="","",VALUE(ITEM_all_first!$E$443))</f>
        <v/>
      </c>
      <c r="Y47" s="334"/>
      <c r="Z47" s="334"/>
      <c r="AA47" s="334"/>
      <c r="AB47" s="334"/>
      <c r="AC47" s="34" t="s">
        <v>1478</v>
      </c>
      <c r="AD47" s="9" t="s">
        <v>529</v>
      </c>
      <c r="AE47" s="330">
        <f t="shared" si="0"/>
        <v>0</v>
      </c>
      <c r="AF47" s="330"/>
      <c r="AG47" s="330"/>
      <c r="AH47" s="330"/>
      <c r="AI47" s="330"/>
      <c r="AJ47" s="34" t="s">
        <v>1478</v>
      </c>
    </row>
    <row r="48" spans="2:37" ht="15" customHeight="1" x14ac:dyDescent="0.15">
      <c r="L48" s="9" t="s">
        <v>529</v>
      </c>
      <c r="M48" s="50" t="str">
        <f>ITEM_all_first!E444</f>
        <v/>
      </c>
      <c r="N48" s="9" t="s">
        <v>564</v>
      </c>
      <c r="O48" s="9" t="s">
        <v>523</v>
      </c>
      <c r="P48" s="9" t="s">
        <v>529</v>
      </c>
      <c r="Q48" s="334" t="str">
        <f>IF(ITEM_all_first!$E$445="","",VALUE(ITEM_all_first!$E$445))</f>
        <v/>
      </c>
      <c r="R48" s="334"/>
      <c r="S48" s="334"/>
      <c r="T48" s="334"/>
      <c r="U48" s="334"/>
      <c r="V48" s="34" t="s">
        <v>1478</v>
      </c>
      <c r="W48" s="9" t="s">
        <v>529</v>
      </c>
      <c r="X48" s="334" t="str">
        <f>IF(ITEM_all_first!$E$446="","",VALUE(ITEM_all_first!$E$446))</f>
        <v/>
      </c>
      <c r="Y48" s="334"/>
      <c r="Z48" s="334"/>
      <c r="AA48" s="334"/>
      <c r="AB48" s="334"/>
      <c r="AC48" s="34" t="s">
        <v>1478</v>
      </c>
      <c r="AD48" s="9" t="s">
        <v>529</v>
      </c>
      <c r="AE48" s="330">
        <f t="shared" si="0"/>
        <v>0</v>
      </c>
      <c r="AF48" s="330"/>
      <c r="AG48" s="330"/>
      <c r="AH48" s="330"/>
      <c r="AI48" s="330"/>
      <c r="AJ48" s="34" t="s">
        <v>1478</v>
      </c>
    </row>
    <row r="49" spans="2:37" ht="15" customHeight="1" x14ac:dyDescent="0.15">
      <c r="L49" s="9" t="s">
        <v>529</v>
      </c>
      <c r="M49" s="50" t="str">
        <f>ITEM_all_first!E447</f>
        <v/>
      </c>
      <c r="N49" s="9" t="s">
        <v>564</v>
      </c>
      <c r="O49" s="9" t="s">
        <v>523</v>
      </c>
      <c r="P49" s="9" t="s">
        <v>529</v>
      </c>
      <c r="Q49" s="334" t="str">
        <f>IF(ITEM_all_first!$E$448="","",VALUE(ITEM_all_first!$E$448))</f>
        <v/>
      </c>
      <c r="R49" s="334"/>
      <c r="S49" s="334"/>
      <c r="T49" s="334"/>
      <c r="U49" s="334"/>
      <c r="V49" s="34" t="s">
        <v>1478</v>
      </c>
      <c r="W49" s="9" t="s">
        <v>529</v>
      </c>
      <c r="X49" s="334" t="str">
        <f>IF(ITEM_all_first!$E$449="","",VALUE(ITEM_all_first!$E$449))</f>
        <v/>
      </c>
      <c r="Y49" s="334"/>
      <c r="Z49" s="334"/>
      <c r="AA49" s="334"/>
      <c r="AB49" s="334"/>
      <c r="AC49" s="34" t="s">
        <v>1478</v>
      </c>
      <c r="AD49" s="9" t="s">
        <v>529</v>
      </c>
      <c r="AE49" s="330">
        <f t="shared" si="0"/>
        <v>0</v>
      </c>
      <c r="AF49" s="330"/>
      <c r="AG49" s="330"/>
      <c r="AH49" s="330"/>
      <c r="AI49" s="330"/>
      <c r="AJ49" s="34" t="s">
        <v>1478</v>
      </c>
    </row>
    <row r="50" spans="2:37" ht="15" customHeight="1" x14ac:dyDescent="0.15">
      <c r="B50" s="30"/>
      <c r="C50" s="30"/>
      <c r="D50" s="30" t="s">
        <v>128</v>
      </c>
      <c r="E50" s="30" t="s">
        <v>131</v>
      </c>
      <c r="F50" s="30" t="s">
        <v>541</v>
      </c>
      <c r="G50" s="30"/>
      <c r="H50" s="30"/>
      <c r="I50" s="30"/>
      <c r="J50" s="30"/>
      <c r="K50" s="30" t="s">
        <v>567</v>
      </c>
      <c r="L50" s="30"/>
      <c r="M50" s="30"/>
      <c r="N50" s="30"/>
      <c r="O50" s="30"/>
      <c r="P50" s="32" t="s">
        <v>529</v>
      </c>
      <c r="Q50" s="329">
        <f>SUM(Q44:U49)</f>
        <v>0</v>
      </c>
      <c r="R50" s="329"/>
      <c r="S50" s="329"/>
      <c r="T50" s="329"/>
      <c r="U50" s="329"/>
      <c r="V50" s="34" t="s">
        <v>1478</v>
      </c>
      <c r="W50" s="32" t="s">
        <v>529</v>
      </c>
      <c r="X50" s="329">
        <f>SUM(X44:AB49)</f>
        <v>0</v>
      </c>
      <c r="Y50" s="329"/>
      <c r="Z50" s="329"/>
      <c r="AA50" s="329"/>
      <c r="AB50" s="329"/>
      <c r="AC50" s="34" t="s">
        <v>1478</v>
      </c>
      <c r="AD50" s="32" t="s">
        <v>529</v>
      </c>
      <c r="AE50" s="330">
        <f t="shared" si="0"/>
        <v>0</v>
      </c>
      <c r="AF50" s="330"/>
      <c r="AG50" s="330"/>
      <c r="AH50" s="330"/>
      <c r="AI50" s="330"/>
      <c r="AJ50" s="34" t="s">
        <v>1478</v>
      </c>
      <c r="AK50" s="30"/>
    </row>
    <row r="51" spans="2:37" ht="15" customHeight="1" x14ac:dyDescent="0.15">
      <c r="B51" s="27" t="s">
        <v>1741</v>
      </c>
      <c r="C51" s="27"/>
      <c r="D51" s="27"/>
      <c r="E51" s="27"/>
      <c r="F51" s="27"/>
      <c r="G51" s="27"/>
      <c r="H51" s="27"/>
      <c r="I51" s="27"/>
      <c r="J51" s="27"/>
      <c r="K51" s="27"/>
      <c r="L51" s="331" t="str">
        <f>ITEM_all_first!E450</f>
        <v/>
      </c>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row>
    <row r="52" spans="2:37" ht="15" customHeight="1" x14ac:dyDescent="0.15">
      <c r="B52" s="27" t="s">
        <v>1742</v>
      </c>
      <c r="C52" s="27"/>
      <c r="D52" s="27"/>
      <c r="E52" s="27"/>
      <c r="F52" s="27"/>
      <c r="G52" s="27"/>
      <c r="H52" s="27"/>
      <c r="I52" s="27"/>
      <c r="J52" s="27"/>
      <c r="K52" s="27"/>
      <c r="L52" s="331" t="str">
        <f>ITEM_all_first!E451</f>
        <v/>
      </c>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row>
    <row r="53" spans="2:37" ht="15" customHeight="1" x14ac:dyDescent="0.15">
      <c r="B53" s="27" t="s">
        <v>1743</v>
      </c>
      <c r="C53" s="27"/>
      <c r="D53" s="27"/>
      <c r="E53" s="27"/>
      <c r="F53" s="27"/>
      <c r="G53" s="27"/>
      <c r="H53" s="27"/>
      <c r="I53" s="27"/>
      <c r="J53" s="27"/>
      <c r="K53" s="27"/>
      <c r="L53" s="331" t="str">
        <f>ITEM_all_first!E452</f>
        <v/>
      </c>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row>
    <row r="54" spans="2:37" ht="15" customHeight="1" x14ac:dyDescent="0.15">
      <c r="B54" s="27" t="s">
        <v>1744</v>
      </c>
      <c r="C54" s="27"/>
      <c r="D54" s="27"/>
      <c r="E54" s="27"/>
      <c r="F54" s="27"/>
      <c r="G54" s="27"/>
      <c r="H54" s="27"/>
      <c r="I54" s="27"/>
      <c r="J54" s="27"/>
      <c r="K54" s="27"/>
      <c r="L54" s="332" t="str">
        <f>ITEM_all_first!E453</f>
        <v/>
      </c>
      <c r="M54" s="332"/>
      <c r="N54" s="332"/>
      <c r="O54" s="332"/>
      <c r="P54" s="27" t="s">
        <v>518</v>
      </c>
      <c r="Q54" s="27"/>
      <c r="R54" s="27"/>
      <c r="S54" s="27"/>
      <c r="T54" s="27"/>
      <c r="U54" s="27"/>
      <c r="V54" s="27"/>
      <c r="W54" s="27"/>
      <c r="X54" s="27"/>
      <c r="Y54" s="27"/>
      <c r="Z54" s="27"/>
      <c r="AA54" s="27"/>
      <c r="AB54" s="27"/>
      <c r="AC54" s="27"/>
      <c r="AD54" s="27"/>
      <c r="AE54" s="27"/>
      <c r="AF54" s="27"/>
      <c r="AG54" s="27"/>
      <c r="AH54" s="27"/>
      <c r="AI54" s="27"/>
      <c r="AJ54" s="27"/>
      <c r="AK54" s="27"/>
    </row>
    <row r="55" spans="2:37" ht="15" customHeight="1" x14ac:dyDescent="0.15">
      <c r="B55" s="27" t="s">
        <v>1745</v>
      </c>
      <c r="C55" s="27"/>
      <c r="D55" s="27"/>
      <c r="E55" s="27"/>
      <c r="F55" s="27"/>
      <c r="G55" s="27"/>
      <c r="H55" s="27"/>
      <c r="I55" s="27"/>
      <c r="J55" s="27"/>
      <c r="K55" s="27"/>
      <c r="L55" s="333" t="str">
        <f>ITEM_all_first!E454</f>
        <v/>
      </c>
      <c r="M55" s="333"/>
      <c r="N55" s="333"/>
      <c r="O55" s="333"/>
      <c r="P55" s="333"/>
      <c r="Q55" s="333"/>
      <c r="R55" s="27"/>
      <c r="S55" s="27"/>
      <c r="T55" s="27"/>
      <c r="U55" s="27"/>
      <c r="V55" s="27"/>
      <c r="W55" s="27"/>
      <c r="X55" s="27"/>
      <c r="Y55" s="27"/>
      <c r="Z55" s="27"/>
      <c r="AA55" s="27"/>
      <c r="AB55" s="27"/>
      <c r="AC55" s="27"/>
      <c r="AD55" s="27"/>
      <c r="AE55" s="27"/>
      <c r="AF55" s="27"/>
      <c r="AG55" s="27"/>
      <c r="AH55" s="27"/>
      <c r="AI55" s="27"/>
      <c r="AJ55" s="27"/>
      <c r="AK55" s="27"/>
    </row>
    <row r="56" spans="2:37" ht="15" customHeight="1" x14ac:dyDescent="0.15">
      <c r="B56" s="27" t="s">
        <v>1746</v>
      </c>
      <c r="C56" s="27"/>
      <c r="D56" s="27"/>
      <c r="E56" s="27"/>
      <c r="F56" s="27"/>
      <c r="G56" s="27"/>
      <c r="H56" s="27"/>
      <c r="I56" s="27"/>
      <c r="J56" s="27"/>
      <c r="K56" s="27"/>
      <c r="L56" s="646" t="str">
        <f>ITEM_all_first!E455</f>
        <v/>
      </c>
      <c r="M56" s="646"/>
      <c r="N56" s="646"/>
      <c r="O56" s="646"/>
      <c r="P56" s="646"/>
      <c r="Q56" s="646"/>
      <c r="R56" s="646"/>
      <c r="S56" s="646"/>
      <c r="T56" s="646"/>
      <c r="U56" s="646"/>
      <c r="V56" s="646"/>
      <c r="W56" s="646"/>
      <c r="X56" s="646"/>
      <c r="Y56" s="646" t="str">
        <f>ITEM_all_first!E456</f>
        <v/>
      </c>
      <c r="Z56" s="646"/>
      <c r="AA56" s="646"/>
      <c r="AB56" s="646"/>
      <c r="AC56" s="646"/>
      <c r="AD56" s="646"/>
      <c r="AE56" s="646"/>
      <c r="AF56" s="646"/>
      <c r="AG56" s="646"/>
      <c r="AH56" s="646"/>
      <c r="AI56" s="646"/>
      <c r="AJ56" s="646"/>
      <c r="AK56" s="646"/>
    </row>
    <row r="57" spans="2:37" ht="15" customHeight="1" x14ac:dyDescent="0.15">
      <c r="B57" s="40" t="s">
        <v>1747</v>
      </c>
      <c r="C57" s="40"/>
      <c r="D57" s="40"/>
      <c r="E57" s="40"/>
      <c r="F57" s="40"/>
      <c r="G57" s="40"/>
      <c r="H57" s="40"/>
      <c r="I57" s="40"/>
      <c r="J57" s="40"/>
      <c r="K57" s="40"/>
      <c r="L57" s="293" t="str">
        <f>ITEM_all_first!E457</f>
        <v/>
      </c>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row>
    <row r="58" spans="2:37" ht="15" customHeight="1" x14ac:dyDescent="0.15">
      <c r="L58" s="291" t="str">
        <f>ITEM_all_first!E458</f>
        <v/>
      </c>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row>
    <row r="59" spans="2:37" ht="15" customHeight="1" x14ac:dyDescent="0.15">
      <c r="B59" s="30" t="s">
        <v>1548</v>
      </c>
      <c r="C59" s="30"/>
      <c r="D59" s="30"/>
      <c r="E59" s="30"/>
      <c r="F59" s="30"/>
      <c r="G59" s="30"/>
      <c r="H59" s="30"/>
      <c r="I59" s="30"/>
      <c r="J59" s="301" t="str">
        <f>ITEM_all_second!$E$13</f>
        <v/>
      </c>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row>
    <row r="62" spans="2:37" ht="15" customHeight="1" x14ac:dyDescent="0.15">
      <c r="B62" s="289" t="s">
        <v>575</v>
      </c>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row>
    <row r="63" spans="2:37" ht="15" customHeight="1" x14ac:dyDescent="0.15">
      <c r="B63" s="30" t="s">
        <v>576</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row>
    <row r="64" spans="2:37" ht="15" customHeight="1" x14ac:dyDescent="0.15">
      <c r="B64" s="27" t="s">
        <v>578</v>
      </c>
      <c r="C64" s="27"/>
      <c r="D64" s="27"/>
      <c r="E64" s="27"/>
      <c r="F64" s="27"/>
      <c r="G64" s="27"/>
      <c r="H64" s="27"/>
      <c r="I64" s="27"/>
      <c r="J64" s="46"/>
      <c r="K64" s="46"/>
      <c r="L64" s="331" t="str">
        <f>ITEM_all_first!E459</f>
        <v/>
      </c>
      <c r="M64" s="331"/>
      <c r="N64" s="331"/>
      <c r="O64" s="331"/>
      <c r="P64" s="331"/>
      <c r="Q64" s="331"/>
      <c r="R64" s="331"/>
      <c r="S64" s="331"/>
      <c r="T64" s="331"/>
      <c r="U64" s="331"/>
      <c r="V64" s="331"/>
      <c r="W64" s="331"/>
      <c r="X64" s="331"/>
      <c r="Y64" s="331"/>
      <c r="Z64" s="331"/>
      <c r="AA64" s="331"/>
      <c r="AB64" s="331"/>
      <c r="AC64" s="331"/>
      <c r="AD64" s="27"/>
      <c r="AE64" s="27"/>
      <c r="AF64" s="27"/>
      <c r="AG64" s="27"/>
      <c r="AH64" s="27"/>
      <c r="AI64" s="27"/>
      <c r="AJ64" s="27"/>
      <c r="AK64" s="27"/>
    </row>
    <row r="65" spans="2:37" ht="15" customHeight="1" x14ac:dyDescent="0.15">
      <c r="B65" s="40" t="s">
        <v>579</v>
      </c>
      <c r="C65" s="40"/>
      <c r="D65" s="40"/>
      <c r="E65" s="40"/>
      <c r="F65" s="40"/>
      <c r="G65" s="40"/>
      <c r="H65" s="40"/>
      <c r="I65" s="40"/>
      <c r="J65" s="40"/>
      <c r="K65" s="47" t="s">
        <v>528</v>
      </c>
      <c r="L65" s="343" t="str">
        <f>IF(O65="","",VLOOKUP(O65,LIST!$B$237:'LIST'!$C$380,2,0))</f>
        <v/>
      </c>
      <c r="M65" s="343"/>
      <c r="N65" s="343"/>
      <c r="O65" s="293" t="str">
        <f>ITEM_all_first!E460</f>
        <v/>
      </c>
      <c r="P65" s="293"/>
      <c r="Q65" s="293"/>
      <c r="R65" s="293"/>
      <c r="S65" s="293"/>
      <c r="T65" s="293"/>
      <c r="U65" s="293"/>
      <c r="V65" s="293"/>
      <c r="W65" s="293"/>
      <c r="X65" s="293"/>
      <c r="Y65" s="293"/>
      <c r="Z65" s="293"/>
      <c r="AA65" s="293"/>
      <c r="AB65" s="293"/>
      <c r="AC65" s="293"/>
      <c r="AD65" s="40" t="s">
        <v>523</v>
      </c>
      <c r="AE65" s="40"/>
      <c r="AF65" s="40"/>
      <c r="AG65" s="40"/>
      <c r="AH65" s="40"/>
      <c r="AI65" s="40"/>
      <c r="AJ65" s="40"/>
      <c r="AK65" s="40"/>
    </row>
    <row r="66" spans="2:37" ht="15" customHeight="1" x14ac:dyDescent="0.15">
      <c r="K66" s="33" t="s">
        <v>528</v>
      </c>
      <c r="L66" s="340" t="str">
        <f>IF(O66="","",VLOOKUP(O66,LIST!$B$237:'LIST'!$C$380,2,0))</f>
        <v/>
      </c>
      <c r="M66" s="340"/>
      <c r="N66" s="340"/>
      <c r="O66" s="291" t="str">
        <f>ITEM_all_first!E461</f>
        <v/>
      </c>
      <c r="P66" s="291"/>
      <c r="Q66" s="291"/>
      <c r="R66" s="291"/>
      <c r="S66" s="291"/>
      <c r="T66" s="291"/>
      <c r="U66" s="291"/>
      <c r="V66" s="291"/>
      <c r="W66" s="291"/>
      <c r="X66" s="291"/>
      <c r="Y66" s="291"/>
      <c r="Z66" s="291"/>
      <c r="AA66" s="291"/>
      <c r="AB66" s="291"/>
      <c r="AC66" s="291"/>
      <c r="AD66" s="6" t="s">
        <v>523</v>
      </c>
    </row>
    <row r="67" spans="2:37" ht="15" customHeight="1" x14ac:dyDescent="0.15">
      <c r="K67" s="33" t="s">
        <v>528</v>
      </c>
      <c r="L67" s="340" t="str">
        <f>IF(O67="","",VLOOKUP(O67,LIST!$B$237:'LIST'!$C$380,2,0))</f>
        <v/>
      </c>
      <c r="M67" s="340"/>
      <c r="N67" s="340"/>
      <c r="O67" s="291" t="str">
        <f>ITEM_all_first!E462</f>
        <v/>
      </c>
      <c r="P67" s="291"/>
      <c r="Q67" s="291"/>
      <c r="R67" s="291"/>
      <c r="S67" s="291"/>
      <c r="T67" s="291"/>
      <c r="U67" s="291"/>
      <c r="V67" s="291"/>
      <c r="W67" s="291"/>
      <c r="X67" s="291"/>
      <c r="Y67" s="291"/>
      <c r="Z67" s="291"/>
      <c r="AA67" s="291"/>
      <c r="AB67" s="291"/>
      <c r="AC67" s="291"/>
      <c r="AD67" s="6" t="s">
        <v>523</v>
      </c>
    </row>
    <row r="68" spans="2:37" ht="15" customHeight="1" x14ac:dyDescent="0.15">
      <c r="K68" s="33" t="s">
        <v>528</v>
      </c>
      <c r="L68" s="340" t="str">
        <f>IF(O68="","",VLOOKUP(O68,LIST!$B$237:'LIST'!$C$380,2,0))</f>
        <v/>
      </c>
      <c r="M68" s="340"/>
      <c r="N68" s="340"/>
      <c r="O68" s="291" t="str">
        <f>ITEM_all_first!E463</f>
        <v/>
      </c>
      <c r="P68" s="291"/>
      <c r="Q68" s="291"/>
      <c r="R68" s="291"/>
      <c r="S68" s="291"/>
      <c r="T68" s="291"/>
      <c r="U68" s="291"/>
      <c r="V68" s="291"/>
      <c r="W68" s="291"/>
      <c r="X68" s="291"/>
      <c r="Y68" s="291"/>
      <c r="Z68" s="291"/>
      <c r="AA68" s="291"/>
      <c r="AB68" s="291"/>
      <c r="AC68" s="291"/>
      <c r="AD68" s="6" t="s">
        <v>523</v>
      </c>
    </row>
    <row r="69" spans="2:37" ht="15" customHeight="1" x14ac:dyDescent="0.15">
      <c r="B69" s="30"/>
      <c r="C69" s="30"/>
      <c r="D69" s="30"/>
      <c r="E69" s="30"/>
      <c r="F69" s="30"/>
      <c r="G69" s="30"/>
      <c r="H69" s="30"/>
      <c r="I69" s="30"/>
      <c r="J69" s="30"/>
      <c r="K69" s="41" t="s">
        <v>528</v>
      </c>
      <c r="L69" s="341" t="str">
        <f>IF(O69="","",VLOOKUP(O69,LIST!$B$237:'LIST'!$C$380,2,0))</f>
        <v/>
      </c>
      <c r="M69" s="341"/>
      <c r="N69" s="341"/>
      <c r="O69" s="292" t="str">
        <f>ITEM_all_first!E464</f>
        <v/>
      </c>
      <c r="P69" s="292"/>
      <c r="Q69" s="292"/>
      <c r="R69" s="292"/>
      <c r="S69" s="292"/>
      <c r="T69" s="292"/>
      <c r="U69" s="292"/>
      <c r="V69" s="292"/>
      <c r="W69" s="292"/>
      <c r="X69" s="292"/>
      <c r="Y69" s="292"/>
      <c r="Z69" s="292"/>
      <c r="AA69" s="292"/>
      <c r="AB69" s="292"/>
      <c r="AC69" s="292"/>
      <c r="AD69" s="30" t="s">
        <v>523</v>
      </c>
      <c r="AE69" s="30"/>
      <c r="AF69" s="30"/>
      <c r="AG69" s="30"/>
      <c r="AH69" s="30"/>
      <c r="AI69" s="30"/>
      <c r="AJ69" s="30"/>
      <c r="AK69" s="30"/>
    </row>
    <row r="70" spans="2:37" ht="15" customHeight="1" x14ac:dyDescent="0.15">
      <c r="B70" s="6" t="s">
        <v>580</v>
      </c>
      <c r="J70" s="36" t="str">
        <f>ITEM_all_first!E465</f>
        <v>□</v>
      </c>
      <c r="K70" s="6" t="s">
        <v>531</v>
      </c>
      <c r="M70" s="36" t="str">
        <f>ITEM_all_first!E466</f>
        <v>□</v>
      </c>
      <c r="N70" s="6" t="s">
        <v>532</v>
      </c>
      <c r="P70" s="36" t="str">
        <f>ITEM_all_first!E467</f>
        <v>□</v>
      </c>
      <c r="Q70" s="6" t="s">
        <v>533</v>
      </c>
      <c r="S70" s="36" t="str">
        <f>ITEM_all_first!E468</f>
        <v>□</v>
      </c>
      <c r="T70" s="6" t="s">
        <v>534</v>
      </c>
      <c r="V70" s="36" t="str">
        <f>ITEM_all_first!E469</f>
        <v>□</v>
      </c>
      <c r="W70" s="6" t="s">
        <v>535</v>
      </c>
      <c r="Z70" s="36" t="str">
        <f>ITEM_all_first!E470</f>
        <v>□</v>
      </c>
      <c r="AA70" s="6" t="s">
        <v>536</v>
      </c>
      <c r="AF70" s="36" t="str">
        <f>ITEM_all_first!E471</f>
        <v>□</v>
      </c>
      <c r="AG70" s="6" t="s">
        <v>537</v>
      </c>
    </row>
    <row r="71" spans="2:37" ht="15" customHeight="1" x14ac:dyDescent="0.15">
      <c r="B71" s="27" t="s">
        <v>581</v>
      </c>
      <c r="C71" s="27"/>
      <c r="D71" s="27"/>
      <c r="E71" s="27"/>
      <c r="F71" s="27"/>
      <c r="G71" s="27"/>
      <c r="H71" s="27"/>
      <c r="I71" s="27"/>
      <c r="J71" s="342" t="str">
        <f>ITEM_all_first!E472</f>
        <v/>
      </c>
      <c r="K71" s="342"/>
      <c r="L71" s="342"/>
      <c r="M71" s="342"/>
      <c r="N71" s="342"/>
      <c r="O71" s="342"/>
      <c r="P71" s="342"/>
      <c r="Q71" s="342"/>
      <c r="R71" s="22" t="s">
        <v>565</v>
      </c>
      <c r="S71" s="282" t="s">
        <v>566</v>
      </c>
      <c r="T71" s="282"/>
      <c r="U71" s="342" t="str">
        <f>ITEM_all_first!E473</f>
        <v/>
      </c>
      <c r="V71" s="342"/>
      <c r="W71" s="342"/>
      <c r="X71" s="342"/>
      <c r="Y71" s="342"/>
      <c r="Z71" s="342"/>
      <c r="AA71" s="342"/>
      <c r="AB71" s="342"/>
      <c r="AC71" s="22" t="s">
        <v>565</v>
      </c>
      <c r="AD71" s="27"/>
      <c r="AE71" s="27"/>
      <c r="AF71" s="27"/>
      <c r="AG71" s="27"/>
      <c r="AH71" s="27"/>
      <c r="AI71" s="27"/>
      <c r="AJ71" s="27"/>
      <c r="AK71" s="27"/>
    </row>
    <row r="72" spans="2:37" ht="15" customHeight="1" x14ac:dyDescent="0.15">
      <c r="B72" s="6" t="s">
        <v>1762</v>
      </c>
      <c r="J72" s="36" t="str">
        <f>ITEM_all_first!E474</f>
        <v>□</v>
      </c>
      <c r="K72" s="6" t="s">
        <v>1732</v>
      </c>
      <c r="N72" s="36" t="str">
        <f>ITEM_all_first!E475</f>
        <v>□</v>
      </c>
      <c r="O72" s="6" t="s">
        <v>1725</v>
      </c>
    </row>
    <row r="73" spans="2:37" ht="15" customHeight="1" x14ac:dyDescent="0.15">
      <c r="J73" s="36" t="str">
        <f>ITEM_all_first!E476</f>
        <v>□</v>
      </c>
      <c r="K73" s="6" t="s">
        <v>1733</v>
      </c>
      <c r="Q73" s="36" t="str">
        <f>ITEM_all_first!E477</f>
        <v>□</v>
      </c>
      <c r="R73" s="6" t="s">
        <v>1734</v>
      </c>
    </row>
    <row r="74" spans="2:37" ht="15" customHeight="1" x14ac:dyDescent="0.15">
      <c r="J74" s="36" t="str">
        <f>ITEM_all_first!E478</f>
        <v>□</v>
      </c>
      <c r="K74" s="6" t="s">
        <v>1735</v>
      </c>
      <c r="AB74" s="36" t="str">
        <f>ITEM_all_first!E479</f>
        <v>□</v>
      </c>
      <c r="AC74" s="6" t="s">
        <v>1728</v>
      </c>
    </row>
    <row r="75" spans="2:37" ht="15" customHeight="1" x14ac:dyDescent="0.15">
      <c r="B75" s="40" t="s">
        <v>1763</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144"/>
      <c r="AD75" s="40"/>
      <c r="AE75" s="40"/>
      <c r="AF75" s="40"/>
      <c r="AG75" s="40"/>
      <c r="AH75" s="40"/>
      <c r="AI75" s="144"/>
      <c r="AJ75" s="40"/>
      <c r="AK75" s="144"/>
    </row>
    <row r="76" spans="2:37" ht="15" customHeight="1" x14ac:dyDescent="0.15">
      <c r="J76" s="36" t="str">
        <f>ITEM_all_first!E480</f>
        <v>□</v>
      </c>
      <c r="K76" s="6" t="s">
        <v>1729</v>
      </c>
      <c r="AC76" s="9"/>
    </row>
    <row r="77" spans="2:37" ht="15" customHeight="1" x14ac:dyDescent="0.15">
      <c r="J77" s="36" t="str">
        <f>ITEM_all_first!E481</f>
        <v>□</v>
      </c>
      <c r="K77" s="6" t="s">
        <v>1730</v>
      </c>
      <c r="AC77" s="9"/>
    </row>
    <row r="78" spans="2:37" ht="15" customHeight="1" x14ac:dyDescent="0.15">
      <c r="J78" s="36" t="str">
        <f>ITEM_all_first!E482</f>
        <v>□</v>
      </c>
      <c r="K78" s="6" t="s">
        <v>1731</v>
      </c>
      <c r="AC78" s="9"/>
    </row>
    <row r="79" spans="2:37" ht="15" customHeight="1" x14ac:dyDescent="0.15">
      <c r="J79" s="36" t="str">
        <f>ITEM_all_first!E483</f>
        <v>□</v>
      </c>
      <c r="K79" s="6" t="s">
        <v>1728</v>
      </c>
      <c r="Q79" s="36" t="str">
        <f>ITEM_all_first!E484</f>
        <v>□</v>
      </c>
      <c r="R79" s="6" t="s">
        <v>1758</v>
      </c>
      <c r="AC79" s="9"/>
    </row>
    <row r="80" spans="2:37" ht="15" customHeight="1" x14ac:dyDescent="0.15">
      <c r="B80" s="40" t="s">
        <v>1761</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44"/>
      <c r="AD80" s="40"/>
      <c r="AE80" s="40"/>
      <c r="AF80" s="40"/>
      <c r="AG80" s="40"/>
      <c r="AH80" s="40"/>
      <c r="AI80" s="40"/>
      <c r="AJ80" s="40"/>
      <c r="AK80" s="144"/>
    </row>
    <row r="81" spans="2:37" ht="15" customHeight="1" x14ac:dyDescent="0.15">
      <c r="J81" s="36" t="str">
        <f>ITEM_all_first!E485</f>
        <v>□</v>
      </c>
      <c r="K81" s="6" t="s">
        <v>1764</v>
      </c>
      <c r="Q81" s="36" t="str">
        <f>ITEM_all_first!E486</f>
        <v>□</v>
      </c>
      <c r="R81" s="6" t="s">
        <v>1726</v>
      </c>
      <c r="X81" s="36" t="str">
        <f>ITEM_all_first!E487</f>
        <v>□</v>
      </c>
      <c r="Y81" s="6" t="s">
        <v>1760</v>
      </c>
      <c r="AC81" s="9"/>
      <c r="AK81" s="9"/>
    </row>
    <row r="82" spans="2:37" ht="15" customHeight="1" x14ac:dyDescent="0.15">
      <c r="B82" s="30"/>
      <c r="C82" s="30"/>
      <c r="D82" s="30"/>
      <c r="E82" s="30"/>
      <c r="F82" s="30"/>
      <c r="G82" s="30"/>
      <c r="H82" s="30"/>
      <c r="I82" s="30"/>
      <c r="J82" s="36" t="str">
        <f>ITEM_all_first!E488</f>
        <v>□</v>
      </c>
      <c r="K82" s="6" t="s">
        <v>1727</v>
      </c>
      <c r="L82" s="30"/>
      <c r="M82" s="30"/>
      <c r="N82" s="30"/>
      <c r="O82" s="30"/>
      <c r="P82" s="30"/>
      <c r="Q82" s="36" t="str">
        <f>ITEM_all_first!E489</f>
        <v>□</v>
      </c>
      <c r="R82" s="6" t="s">
        <v>1728</v>
      </c>
      <c r="S82" s="30"/>
      <c r="T82" s="30"/>
      <c r="U82" s="30"/>
      <c r="V82" s="30"/>
      <c r="W82" s="30"/>
      <c r="X82" s="36" t="str">
        <f>ITEM_all_first!E490</f>
        <v>□</v>
      </c>
      <c r="Y82" s="30" t="s">
        <v>1759</v>
      </c>
      <c r="AB82" s="30"/>
      <c r="AC82" s="32"/>
      <c r="AD82" s="30"/>
      <c r="AE82" s="30"/>
      <c r="AF82" s="30"/>
      <c r="AG82" s="30"/>
      <c r="AH82" s="30"/>
      <c r="AI82" s="30"/>
      <c r="AJ82" s="30"/>
      <c r="AK82" s="32"/>
    </row>
    <row r="83" spans="2:37" ht="15" customHeight="1" x14ac:dyDescent="0.15">
      <c r="B83" s="40" t="s">
        <v>1736</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row>
    <row r="84" spans="2:37" ht="15" customHeight="1" x14ac:dyDescent="0.15">
      <c r="D84" s="6" t="s">
        <v>128</v>
      </c>
      <c r="E84" s="6" t="s">
        <v>129</v>
      </c>
      <c r="F84" s="6" t="s">
        <v>583</v>
      </c>
      <c r="K84" s="6" t="s">
        <v>567</v>
      </c>
      <c r="N84" s="335" t="str">
        <f>ITEM_all_first!E491</f>
        <v/>
      </c>
      <c r="O84" s="335"/>
      <c r="P84" s="335"/>
      <c r="Q84" s="335"/>
    </row>
    <row r="85" spans="2:37" ht="15" customHeight="1" x14ac:dyDescent="0.15">
      <c r="D85" s="6" t="s">
        <v>128</v>
      </c>
      <c r="E85" s="6" t="s">
        <v>131</v>
      </c>
      <c r="F85" s="6" t="s">
        <v>584</v>
      </c>
      <c r="K85" s="6" t="s">
        <v>130</v>
      </c>
      <c r="N85" s="335" t="str">
        <f>ITEM_all_first!E492</f>
        <v/>
      </c>
      <c r="O85" s="335"/>
      <c r="P85" s="335"/>
      <c r="Q85" s="335"/>
    </row>
    <row r="86" spans="2:37" ht="15" customHeight="1" x14ac:dyDescent="0.15">
      <c r="D86" s="6" t="s">
        <v>128</v>
      </c>
      <c r="E86" s="6" t="s">
        <v>132</v>
      </c>
      <c r="F86" s="6" t="s">
        <v>585</v>
      </c>
      <c r="M86" s="6" t="s">
        <v>130</v>
      </c>
      <c r="N86" s="335" t="str">
        <f>ITEM_all_first!E493</f>
        <v/>
      </c>
      <c r="O86" s="335"/>
      <c r="P86" s="335"/>
      <c r="Q86" s="335"/>
    </row>
    <row r="87" spans="2:37" ht="15" customHeight="1" x14ac:dyDescent="0.15">
      <c r="B87" s="30"/>
      <c r="C87" s="30"/>
      <c r="D87" s="30" t="s">
        <v>128</v>
      </c>
      <c r="E87" s="30" t="s">
        <v>137</v>
      </c>
      <c r="F87" s="30" t="s">
        <v>586</v>
      </c>
      <c r="G87" s="30"/>
      <c r="H87" s="30"/>
      <c r="I87" s="30"/>
      <c r="J87" s="30"/>
      <c r="K87" s="30"/>
      <c r="L87" s="30"/>
      <c r="M87" s="30" t="s">
        <v>130</v>
      </c>
      <c r="N87" s="336" t="str">
        <f>ITEM_all_first!E494</f>
        <v/>
      </c>
      <c r="O87" s="336"/>
      <c r="P87" s="336"/>
      <c r="Q87" s="336"/>
      <c r="R87" s="30"/>
      <c r="S87" s="30"/>
      <c r="T87" s="30"/>
      <c r="U87" s="30"/>
      <c r="V87" s="30"/>
      <c r="W87" s="30"/>
      <c r="X87" s="30"/>
      <c r="Y87" s="30"/>
      <c r="Z87" s="30"/>
      <c r="AA87" s="30"/>
      <c r="AB87" s="30"/>
      <c r="AC87" s="30"/>
      <c r="AD87" s="30"/>
      <c r="AE87" s="30"/>
      <c r="AF87" s="30"/>
      <c r="AG87" s="30"/>
      <c r="AH87" s="30"/>
      <c r="AI87" s="30"/>
      <c r="AJ87" s="30"/>
      <c r="AK87" s="30"/>
    </row>
    <row r="88" spans="2:37" ht="15" customHeight="1" x14ac:dyDescent="0.15">
      <c r="B88" s="6" t="s">
        <v>1737</v>
      </c>
    </row>
    <row r="89" spans="2:37" ht="15" customHeight="1" x14ac:dyDescent="0.15">
      <c r="D89" s="6" t="s">
        <v>128</v>
      </c>
      <c r="E89" s="6" t="s">
        <v>129</v>
      </c>
      <c r="F89" s="6" t="s">
        <v>558</v>
      </c>
      <c r="K89" s="6" t="s">
        <v>130</v>
      </c>
      <c r="N89" s="316" t="str">
        <f>ITEM_all_first!E495</f>
        <v/>
      </c>
      <c r="O89" s="316"/>
      <c r="P89" s="316"/>
      <c r="Q89" s="316"/>
      <c r="R89" s="92" t="s">
        <v>518</v>
      </c>
      <c r="S89" s="48"/>
    </row>
    <row r="90" spans="2:37" ht="15" customHeight="1" x14ac:dyDescent="0.15">
      <c r="B90" s="30"/>
      <c r="C90" s="30"/>
      <c r="D90" s="30" t="s">
        <v>128</v>
      </c>
      <c r="E90" s="30" t="s">
        <v>131</v>
      </c>
      <c r="F90" s="30" t="s">
        <v>587</v>
      </c>
      <c r="G90" s="30"/>
      <c r="H90" s="30"/>
      <c r="I90" s="30"/>
      <c r="J90" s="30"/>
      <c r="K90" s="30" t="s">
        <v>130</v>
      </c>
      <c r="L90" s="30"/>
      <c r="M90" s="30"/>
      <c r="N90" s="316" t="str">
        <f>ITEM_all_first!E496</f>
        <v/>
      </c>
      <c r="O90" s="316"/>
      <c r="P90" s="316"/>
      <c r="Q90" s="316"/>
      <c r="R90" s="59" t="s">
        <v>518</v>
      </c>
      <c r="S90" s="30"/>
      <c r="T90" s="30"/>
      <c r="U90" s="30"/>
      <c r="V90" s="30"/>
      <c r="W90" s="30"/>
      <c r="X90" s="30"/>
      <c r="Y90" s="30"/>
      <c r="Z90" s="30"/>
      <c r="AA90" s="30"/>
      <c r="AB90" s="30"/>
      <c r="AC90" s="30"/>
      <c r="AD90" s="30"/>
      <c r="AE90" s="30"/>
      <c r="AF90" s="30"/>
      <c r="AG90" s="30"/>
      <c r="AH90" s="30"/>
      <c r="AI90" s="30"/>
      <c r="AJ90" s="30"/>
      <c r="AK90" s="30"/>
    </row>
    <row r="91" spans="2:37" ht="15" customHeight="1" x14ac:dyDescent="0.15">
      <c r="B91" s="27" t="s">
        <v>1738</v>
      </c>
      <c r="C91" s="27"/>
      <c r="D91" s="27"/>
      <c r="E91" s="27"/>
      <c r="F91" s="27"/>
      <c r="G91" s="27"/>
      <c r="H91" s="27"/>
      <c r="I91" s="27"/>
      <c r="J91" s="27"/>
      <c r="K91" s="27"/>
      <c r="L91" s="27"/>
      <c r="M91" s="27"/>
      <c r="N91" s="337" t="str">
        <f>ITEM_all_first!E497</f>
        <v/>
      </c>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row>
    <row r="92" spans="2:37" ht="15" customHeight="1" x14ac:dyDescent="0.15">
      <c r="B92" s="6" t="s">
        <v>1739</v>
      </c>
    </row>
    <row r="93" spans="2:37" ht="15" customHeight="1" x14ac:dyDescent="0.15">
      <c r="D93" s="6" t="s">
        <v>128</v>
      </c>
      <c r="E93" s="6" t="s">
        <v>129</v>
      </c>
      <c r="F93" s="49" t="s">
        <v>588</v>
      </c>
      <c r="AC93" s="6" t="s">
        <v>567</v>
      </c>
      <c r="AD93" s="36" t="str">
        <f>ITEM_all_first!E499</f>
        <v>□</v>
      </c>
      <c r="AE93" s="9" t="s">
        <v>568</v>
      </c>
      <c r="AG93" s="36" t="str">
        <f>ITEM_all_first!E500</f>
        <v>□</v>
      </c>
      <c r="AH93" s="9" t="s">
        <v>569</v>
      </c>
    </row>
    <row r="94" spans="2:37" ht="15" customHeight="1" x14ac:dyDescent="0.15">
      <c r="D94" s="6" t="s">
        <v>128</v>
      </c>
      <c r="E94" s="6" t="s">
        <v>131</v>
      </c>
      <c r="F94" s="6" t="s">
        <v>589</v>
      </c>
      <c r="AC94" s="6" t="s">
        <v>567</v>
      </c>
      <c r="AD94" s="36" t="str">
        <f>ITEM_all_first!E502</f>
        <v>□</v>
      </c>
      <c r="AE94" s="9" t="s">
        <v>568</v>
      </c>
      <c r="AG94" s="36" t="str">
        <f>ITEM_all_first!E503</f>
        <v>□</v>
      </c>
      <c r="AH94" s="9" t="s">
        <v>569</v>
      </c>
    </row>
    <row r="95" spans="2:37" ht="15" customHeight="1" x14ac:dyDescent="0.15">
      <c r="D95" s="6" t="s">
        <v>128</v>
      </c>
      <c r="E95" s="6" t="s">
        <v>132</v>
      </c>
      <c r="F95" s="6" t="s">
        <v>590</v>
      </c>
      <c r="V95" s="6" t="s">
        <v>567</v>
      </c>
      <c r="AD95" s="9" t="s">
        <v>572</v>
      </c>
      <c r="AE95" s="338" t="str">
        <f>ITEM_all_first!E504</f>
        <v/>
      </c>
      <c r="AF95" s="338"/>
      <c r="AG95" s="338"/>
      <c r="AH95" s="338"/>
      <c r="AI95" s="338"/>
      <c r="AJ95" s="338"/>
      <c r="AK95" s="9" t="s">
        <v>593</v>
      </c>
    </row>
    <row r="96" spans="2:37" ht="15" customHeight="1" x14ac:dyDescent="0.15">
      <c r="D96" s="6" t="s">
        <v>128</v>
      </c>
      <c r="E96" s="6" t="s">
        <v>547</v>
      </c>
      <c r="F96" s="6" t="s">
        <v>591</v>
      </c>
      <c r="N96" s="6" t="s">
        <v>567</v>
      </c>
      <c r="AD96" s="9" t="s">
        <v>572</v>
      </c>
      <c r="AE96" s="297" t="str">
        <f>ITEM_all_first!E505</f>
        <v/>
      </c>
      <c r="AF96" s="297"/>
      <c r="AG96" s="297"/>
      <c r="AH96" s="297"/>
      <c r="AI96" s="297"/>
      <c r="AJ96" s="297"/>
      <c r="AK96" s="9" t="s">
        <v>593</v>
      </c>
    </row>
    <row r="97" spans="2:37" ht="15" customHeight="1" x14ac:dyDescent="0.15">
      <c r="D97" s="6" t="s">
        <v>128</v>
      </c>
      <c r="E97" s="6" t="s">
        <v>133</v>
      </c>
      <c r="F97" s="6" t="s">
        <v>592</v>
      </c>
      <c r="N97" s="6" t="s">
        <v>567</v>
      </c>
    </row>
    <row r="98" spans="2:37" ht="15" customHeight="1" x14ac:dyDescent="0.15">
      <c r="E98" s="36" t="str">
        <f>ITEM_all_first!E506</f>
        <v>□</v>
      </c>
      <c r="F98" s="6" t="s">
        <v>596</v>
      </c>
    </row>
    <row r="99" spans="2:37" ht="15" customHeight="1" x14ac:dyDescent="0.15">
      <c r="E99" s="36" t="str">
        <f>ITEM_all_first!E507</f>
        <v>□</v>
      </c>
      <c r="F99" s="6" t="s">
        <v>595</v>
      </c>
    </row>
    <row r="100" spans="2:37" ht="15" customHeight="1" x14ac:dyDescent="0.15">
      <c r="B100" s="30"/>
      <c r="C100" s="30"/>
      <c r="D100" s="30" t="s">
        <v>128</v>
      </c>
      <c r="E100" s="30" t="s">
        <v>525</v>
      </c>
      <c r="F100" s="30" t="s">
        <v>597</v>
      </c>
      <c r="G100" s="30"/>
      <c r="H100" s="30"/>
      <c r="I100" s="30"/>
      <c r="J100" s="30"/>
      <c r="K100" s="30"/>
      <c r="L100" s="30"/>
      <c r="M100" s="30"/>
      <c r="N100" s="30" t="s">
        <v>567</v>
      </c>
      <c r="O100" s="30"/>
      <c r="P100" s="30"/>
      <c r="Q100" s="30"/>
      <c r="R100" s="30"/>
      <c r="S100" s="30"/>
      <c r="T100" s="30"/>
      <c r="U100" s="30"/>
      <c r="V100" s="30"/>
      <c r="W100" s="30"/>
      <c r="X100" s="30"/>
      <c r="Y100" s="30"/>
      <c r="Z100" s="30"/>
      <c r="AA100" s="30"/>
      <c r="AB100" s="30"/>
      <c r="AC100" s="30"/>
      <c r="AD100" s="30"/>
      <c r="AE100" s="339" t="str">
        <f>ITEM_all_first!E508</f>
        <v/>
      </c>
      <c r="AF100" s="339"/>
      <c r="AG100" s="339"/>
      <c r="AH100" s="339"/>
      <c r="AI100" s="339"/>
      <c r="AJ100" s="339"/>
      <c r="AK100" s="30"/>
    </row>
    <row r="101" spans="2:37" ht="15" customHeight="1" x14ac:dyDescent="0.15">
      <c r="B101" s="6" t="s">
        <v>1740</v>
      </c>
      <c r="P101" s="9" t="s">
        <v>529</v>
      </c>
      <c r="Q101" s="315" t="s">
        <v>539</v>
      </c>
      <c r="R101" s="315"/>
      <c r="S101" s="315"/>
      <c r="T101" s="315"/>
      <c r="U101" s="315"/>
      <c r="V101" s="9" t="s">
        <v>523</v>
      </c>
      <c r="W101" s="9" t="s">
        <v>529</v>
      </c>
      <c r="X101" s="315" t="s">
        <v>540</v>
      </c>
      <c r="Y101" s="315"/>
      <c r="Z101" s="315"/>
      <c r="AA101" s="315"/>
      <c r="AB101" s="315"/>
      <c r="AC101" s="9" t="s">
        <v>523</v>
      </c>
      <c r="AD101" s="9" t="s">
        <v>529</v>
      </c>
      <c r="AE101" s="315" t="s">
        <v>542</v>
      </c>
      <c r="AF101" s="315"/>
      <c r="AG101" s="315"/>
      <c r="AH101" s="315"/>
      <c r="AI101" s="315"/>
      <c r="AJ101" s="9" t="s">
        <v>523</v>
      </c>
    </row>
    <row r="102" spans="2:37" ht="15" customHeight="1" x14ac:dyDescent="0.15">
      <c r="D102" s="6" t="s">
        <v>128</v>
      </c>
      <c r="E102" s="6" t="s">
        <v>129</v>
      </c>
      <c r="F102" s="6" t="s">
        <v>598</v>
      </c>
      <c r="K102" s="6" t="s">
        <v>567</v>
      </c>
      <c r="L102" s="9" t="s">
        <v>529</v>
      </c>
      <c r="M102" s="50" t="str">
        <f>ITEM_all_first!E509</f>
        <v/>
      </c>
      <c r="N102" s="9" t="s">
        <v>564</v>
      </c>
      <c r="O102" s="9" t="s">
        <v>523</v>
      </c>
      <c r="P102" s="9" t="s">
        <v>529</v>
      </c>
      <c r="Q102" s="334" t="str">
        <f>IF(ITEM_all_first!$E$510="","",VALUE(ITEM_all_first!$E$510))</f>
        <v/>
      </c>
      <c r="R102" s="334"/>
      <c r="S102" s="334"/>
      <c r="T102" s="334"/>
      <c r="U102" s="334"/>
      <c r="V102" s="34" t="s">
        <v>1478</v>
      </c>
      <c r="W102" s="9" t="s">
        <v>529</v>
      </c>
      <c r="X102" s="334" t="str">
        <f>IF(ITEM_all_first!$E$511="","",VALUE(ITEM_all_first!$E$511))</f>
        <v/>
      </c>
      <c r="Y102" s="334"/>
      <c r="Z102" s="334"/>
      <c r="AA102" s="334"/>
      <c r="AB102" s="334"/>
      <c r="AC102" s="34" t="s">
        <v>1478</v>
      </c>
      <c r="AD102" s="9" t="s">
        <v>529</v>
      </c>
      <c r="AE102" s="330">
        <f t="shared" ref="AE102:AE108" si="1">SUM(Q102,X102)</f>
        <v>0</v>
      </c>
      <c r="AF102" s="330"/>
      <c r="AG102" s="330"/>
      <c r="AH102" s="330"/>
      <c r="AI102" s="330"/>
      <c r="AJ102" s="34" t="s">
        <v>1478</v>
      </c>
    </row>
    <row r="103" spans="2:37" ht="15" customHeight="1" x14ac:dyDescent="0.15">
      <c r="L103" s="9" t="s">
        <v>529</v>
      </c>
      <c r="M103" s="50" t="str">
        <f>ITEM_all_first!E512</f>
        <v/>
      </c>
      <c r="N103" s="9" t="s">
        <v>564</v>
      </c>
      <c r="O103" s="9" t="s">
        <v>523</v>
      </c>
      <c r="P103" s="9" t="s">
        <v>529</v>
      </c>
      <c r="Q103" s="334" t="str">
        <f>IF(ITEM_all_first!$E$513="","",VALUE(ITEM_all_first!$E$513))</f>
        <v/>
      </c>
      <c r="R103" s="334"/>
      <c r="S103" s="334"/>
      <c r="T103" s="334"/>
      <c r="U103" s="334"/>
      <c r="V103" s="34" t="s">
        <v>1478</v>
      </c>
      <c r="W103" s="9" t="s">
        <v>529</v>
      </c>
      <c r="X103" s="334" t="str">
        <f>IF(ITEM_all_first!$E$514="","",VALUE(ITEM_all_first!$E$514))</f>
        <v/>
      </c>
      <c r="Y103" s="334"/>
      <c r="Z103" s="334"/>
      <c r="AA103" s="334"/>
      <c r="AB103" s="334"/>
      <c r="AC103" s="34" t="s">
        <v>1478</v>
      </c>
      <c r="AD103" s="9" t="s">
        <v>529</v>
      </c>
      <c r="AE103" s="330">
        <f t="shared" si="1"/>
        <v>0</v>
      </c>
      <c r="AF103" s="330"/>
      <c r="AG103" s="330"/>
      <c r="AH103" s="330"/>
      <c r="AI103" s="330"/>
      <c r="AJ103" s="34" t="s">
        <v>1478</v>
      </c>
    </row>
    <row r="104" spans="2:37" ht="15" customHeight="1" x14ac:dyDescent="0.15">
      <c r="L104" s="9" t="s">
        <v>529</v>
      </c>
      <c r="M104" s="50" t="str">
        <f>ITEM_all_first!E515</f>
        <v/>
      </c>
      <c r="N104" s="9" t="s">
        <v>564</v>
      </c>
      <c r="O104" s="9" t="s">
        <v>523</v>
      </c>
      <c r="P104" s="9" t="s">
        <v>529</v>
      </c>
      <c r="Q104" s="334" t="str">
        <f>IF(ITEM_all_first!$E$516="","",VALUE(ITEM_all_first!$E$516))</f>
        <v/>
      </c>
      <c r="R104" s="334"/>
      <c r="S104" s="334"/>
      <c r="T104" s="334"/>
      <c r="U104" s="334"/>
      <c r="V104" s="34" t="s">
        <v>1478</v>
      </c>
      <c r="W104" s="9" t="s">
        <v>529</v>
      </c>
      <c r="X104" s="334" t="str">
        <f>IF(ITEM_all_first!$E$517="","",VALUE(ITEM_all_first!$E$517))</f>
        <v/>
      </c>
      <c r="Y104" s="334"/>
      <c r="Z104" s="334"/>
      <c r="AA104" s="334"/>
      <c r="AB104" s="334"/>
      <c r="AC104" s="34" t="s">
        <v>1478</v>
      </c>
      <c r="AD104" s="9" t="s">
        <v>529</v>
      </c>
      <c r="AE104" s="330">
        <f t="shared" si="1"/>
        <v>0</v>
      </c>
      <c r="AF104" s="330"/>
      <c r="AG104" s="330"/>
      <c r="AH104" s="330"/>
      <c r="AI104" s="330"/>
      <c r="AJ104" s="34" t="s">
        <v>1478</v>
      </c>
    </row>
    <row r="105" spans="2:37" ht="15" customHeight="1" x14ac:dyDescent="0.15">
      <c r="L105" s="9" t="s">
        <v>529</v>
      </c>
      <c r="M105" s="50" t="str">
        <f>ITEM_all_first!E518</f>
        <v/>
      </c>
      <c r="N105" s="9" t="s">
        <v>564</v>
      </c>
      <c r="O105" s="9" t="s">
        <v>523</v>
      </c>
      <c r="P105" s="9" t="s">
        <v>529</v>
      </c>
      <c r="Q105" s="334" t="str">
        <f>IF(ITEM_all_first!$E$519="","",VALUE(ITEM_all_first!$E$519))</f>
        <v/>
      </c>
      <c r="R105" s="334"/>
      <c r="S105" s="334"/>
      <c r="T105" s="334"/>
      <c r="U105" s="334"/>
      <c r="V105" s="34" t="s">
        <v>1478</v>
      </c>
      <c r="W105" s="9" t="s">
        <v>529</v>
      </c>
      <c r="X105" s="334" t="str">
        <f>IF(ITEM_all_first!$E$520="","",VALUE(ITEM_all_first!$E$520))</f>
        <v/>
      </c>
      <c r="Y105" s="334"/>
      <c r="Z105" s="334"/>
      <c r="AA105" s="334"/>
      <c r="AB105" s="334"/>
      <c r="AC105" s="34" t="s">
        <v>1478</v>
      </c>
      <c r="AD105" s="9" t="s">
        <v>529</v>
      </c>
      <c r="AE105" s="330">
        <f t="shared" si="1"/>
        <v>0</v>
      </c>
      <c r="AF105" s="330"/>
      <c r="AG105" s="330"/>
      <c r="AH105" s="330"/>
      <c r="AI105" s="330"/>
      <c r="AJ105" s="34" t="s">
        <v>1478</v>
      </c>
    </row>
    <row r="106" spans="2:37" ht="15" customHeight="1" x14ac:dyDescent="0.15">
      <c r="L106" s="9" t="s">
        <v>529</v>
      </c>
      <c r="M106" s="50" t="str">
        <f>ITEM_all_first!E521</f>
        <v/>
      </c>
      <c r="N106" s="9" t="s">
        <v>564</v>
      </c>
      <c r="O106" s="9" t="s">
        <v>523</v>
      </c>
      <c r="P106" s="9" t="s">
        <v>529</v>
      </c>
      <c r="Q106" s="334" t="str">
        <f>IF(ITEM_all_first!$E$522="","",VALUE(ITEM_all_first!$E$522))</f>
        <v/>
      </c>
      <c r="R106" s="334"/>
      <c r="S106" s="334"/>
      <c r="T106" s="334"/>
      <c r="U106" s="334"/>
      <c r="V106" s="34" t="s">
        <v>1478</v>
      </c>
      <c r="W106" s="9" t="s">
        <v>529</v>
      </c>
      <c r="X106" s="334" t="str">
        <f>IF(ITEM_all_first!$E$523="","",VALUE(ITEM_all_first!$E$523))</f>
        <v/>
      </c>
      <c r="Y106" s="334"/>
      <c r="Z106" s="334"/>
      <c r="AA106" s="334"/>
      <c r="AB106" s="334"/>
      <c r="AC106" s="34" t="s">
        <v>1478</v>
      </c>
      <c r="AD106" s="9" t="s">
        <v>529</v>
      </c>
      <c r="AE106" s="330">
        <f t="shared" si="1"/>
        <v>0</v>
      </c>
      <c r="AF106" s="330"/>
      <c r="AG106" s="330"/>
      <c r="AH106" s="330"/>
      <c r="AI106" s="330"/>
      <c r="AJ106" s="34" t="s">
        <v>1478</v>
      </c>
    </row>
    <row r="107" spans="2:37" ht="15" customHeight="1" x14ac:dyDescent="0.15">
      <c r="L107" s="9" t="s">
        <v>529</v>
      </c>
      <c r="M107" s="50" t="str">
        <f>ITEM_all_first!E524</f>
        <v/>
      </c>
      <c r="N107" s="9" t="s">
        <v>564</v>
      </c>
      <c r="O107" s="9" t="s">
        <v>523</v>
      </c>
      <c r="P107" s="9" t="s">
        <v>529</v>
      </c>
      <c r="Q107" s="334" t="str">
        <f>IF(ITEM_all_first!$E$525="","",VALUE(ITEM_all_first!$E$525))</f>
        <v/>
      </c>
      <c r="R107" s="334"/>
      <c r="S107" s="334"/>
      <c r="T107" s="334"/>
      <c r="U107" s="334"/>
      <c r="V107" s="34" t="s">
        <v>1478</v>
      </c>
      <c r="W107" s="9" t="s">
        <v>529</v>
      </c>
      <c r="X107" s="334" t="str">
        <f>IF(ITEM_all_first!$E$526="","",VALUE(ITEM_all_first!$E$526))</f>
        <v/>
      </c>
      <c r="Y107" s="334"/>
      <c r="Z107" s="334"/>
      <c r="AA107" s="334"/>
      <c r="AB107" s="334"/>
      <c r="AC107" s="34" t="s">
        <v>1478</v>
      </c>
      <c r="AD107" s="9" t="s">
        <v>529</v>
      </c>
      <c r="AE107" s="330">
        <f t="shared" si="1"/>
        <v>0</v>
      </c>
      <c r="AF107" s="330"/>
      <c r="AG107" s="330"/>
      <c r="AH107" s="330"/>
      <c r="AI107" s="330"/>
      <c r="AJ107" s="34" t="s">
        <v>1478</v>
      </c>
    </row>
    <row r="108" spans="2:37" ht="15" customHeight="1" x14ac:dyDescent="0.15">
      <c r="B108" s="30"/>
      <c r="C108" s="30"/>
      <c r="D108" s="30" t="s">
        <v>128</v>
      </c>
      <c r="E108" s="30" t="s">
        <v>131</v>
      </c>
      <c r="F108" s="30" t="s">
        <v>541</v>
      </c>
      <c r="G108" s="30"/>
      <c r="H108" s="30"/>
      <c r="I108" s="30"/>
      <c r="J108" s="30"/>
      <c r="K108" s="30" t="s">
        <v>567</v>
      </c>
      <c r="L108" s="30"/>
      <c r="M108" s="30"/>
      <c r="N108" s="30"/>
      <c r="O108" s="30"/>
      <c r="P108" s="32" t="s">
        <v>529</v>
      </c>
      <c r="Q108" s="329">
        <f>SUM(Q102:U107)</f>
        <v>0</v>
      </c>
      <c r="R108" s="329"/>
      <c r="S108" s="329"/>
      <c r="T108" s="329"/>
      <c r="U108" s="329"/>
      <c r="V108" s="34" t="s">
        <v>1478</v>
      </c>
      <c r="W108" s="32" t="s">
        <v>529</v>
      </c>
      <c r="X108" s="329">
        <f>SUM(X102:AB107)</f>
        <v>0</v>
      </c>
      <c r="Y108" s="329"/>
      <c r="Z108" s="329"/>
      <c r="AA108" s="329"/>
      <c r="AB108" s="329"/>
      <c r="AC108" s="34" t="s">
        <v>1478</v>
      </c>
      <c r="AD108" s="32" t="s">
        <v>529</v>
      </c>
      <c r="AE108" s="330">
        <f t="shared" si="1"/>
        <v>0</v>
      </c>
      <c r="AF108" s="330"/>
      <c r="AG108" s="330"/>
      <c r="AH108" s="330"/>
      <c r="AI108" s="330"/>
      <c r="AJ108" s="34" t="s">
        <v>1478</v>
      </c>
      <c r="AK108" s="30"/>
    </row>
    <row r="109" spans="2:37" ht="15" customHeight="1" x14ac:dyDescent="0.15">
      <c r="B109" s="27" t="s">
        <v>1741</v>
      </c>
      <c r="C109" s="27"/>
      <c r="D109" s="27"/>
      <c r="E109" s="27"/>
      <c r="F109" s="27"/>
      <c r="G109" s="27"/>
      <c r="H109" s="27"/>
      <c r="I109" s="27"/>
      <c r="J109" s="27"/>
      <c r="K109" s="27"/>
      <c r="L109" s="331" t="str">
        <f>ITEM_all_first!E527</f>
        <v/>
      </c>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row>
    <row r="110" spans="2:37" ht="15" customHeight="1" x14ac:dyDescent="0.15">
      <c r="B110" s="27" t="s">
        <v>1742</v>
      </c>
      <c r="C110" s="27"/>
      <c r="D110" s="27"/>
      <c r="E110" s="27"/>
      <c r="F110" s="27"/>
      <c r="G110" s="27"/>
      <c r="H110" s="27"/>
      <c r="I110" s="27"/>
      <c r="J110" s="27"/>
      <c r="K110" s="27"/>
      <c r="L110" s="331" t="str">
        <f>ITEM_all_first!E528</f>
        <v/>
      </c>
      <c r="M110" s="331"/>
      <c r="N110" s="331"/>
      <c r="O110" s="331"/>
      <c r="P110" s="331"/>
      <c r="Q110" s="331"/>
      <c r="R110" s="331"/>
      <c r="S110" s="331"/>
      <c r="T110" s="331"/>
      <c r="U110" s="331"/>
      <c r="V110" s="331"/>
      <c r="W110" s="331"/>
      <c r="X110" s="331"/>
      <c r="Y110" s="331"/>
      <c r="Z110" s="331"/>
      <c r="AA110" s="331"/>
      <c r="AB110" s="331"/>
      <c r="AC110" s="331"/>
      <c r="AD110" s="331"/>
      <c r="AE110" s="331"/>
      <c r="AF110" s="331"/>
      <c r="AG110" s="331"/>
      <c r="AH110" s="331"/>
      <c r="AI110" s="331"/>
      <c r="AJ110" s="331"/>
      <c r="AK110" s="331"/>
    </row>
    <row r="111" spans="2:37" ht="15" customHeight="1" x14ac:dyDescent="0.15">
      <c r="B111" s="27" t="s">
        <v>1743</v>
      </c>
      <c r="C111" s="27"/>
      <c r="D111" s="27"/>
      <c r="E111" s="27"/>
      <c r="F111" s="27"/>
      <c r="G111" s="27"/>
      <c r="H111" s="27"/>
      <c r="I111" s="27"/>
      <c r="J111" s="27"/>
      <c r="K111" s="27"/>
      <c r="L111" s="331" t="str">
        <f>ITEM_all_first!E529</f>
        <v/>
      </c>
      <c r="M111" s="331"/>
      <c r="N111" s="331"/>
      <c r="O111" s="331"/>
      <c r="P111" s="331"/>
      <c r="Q111" s="331"/>
      <c r="R111" s="331"/>
      <c r="S111" s="331"/>
      <c r="T111" s="331"/>
      <c r="U111" s="331"/>
      <c r="V111" s="331"/>
      <c r="W111" s="331"/>
      <c r="X111" s="331"/>
      <c r="Y111" s="331"/>
      <c r="Z111" s="331"/>
      <c r="AA111" s="331"/>
      <c r="AB111" s="331"/>
      <c r="AC111" s="331"/>
      <c r="AD111" s="331"/>
      <c r="AE111" s="331"/>
      <c r="AF111" s="331"/>
      <c r="AG111" s="331"/>
      <c r="AH111" s="331"/>
      <c r="AI111" s="331"/>
      <c r="AJ111" s="331"/>
      <c r="AK111" s="331"/>
    </row>
    <row r="112" spans="2:37" ht="15" customHeight="1" x14ac:dyDescent="0.15">
      <c r="B112" s="27" t="s">
        <v>1744</v>
      </c>
      <c r="C112" s="27"/>
      <c r="D112" s="27"/>
      <c r="E112" s="27"/>
      <c r="F112" s="27"/>
      <c r="G112" s="27"/>
      <c r="H112" s="27"/>
      <c r="I112" s="27"/>
      <c r="J112" s="27"/>
      <c r="K112" s="27"/>
      <c r="L112" s="332" t="str">
        <f>ITEM_all_first!E530</f>
        <v/>
      </c>
      <c r="M112" s="332"/>
      <c r="N112" s="332"/>
      <c r="O112" s="332"/>
      <c r="P112" s="27" t="s">
        <v>518</v>
      </c>
      <c r="Q112" s="27"/>
      <c r="R112" s="27"/>
      <c r="S112" s="27"/>
      <c r="T112" s="27"/>
      <c r="U112" s="27"/>
      <c r="V112" s="27"/>
      <c r="W112" s="27"/>
      <c r="X112" s="27"/>
      <c r="Y112" s="27"/>
      <c r="Z112" s="27"/>
      <c r="AA112" s="27"/>
      <c r="AB112" s="27"/>
      <c r="AC112" s="27"/>
      <c r="AD112" s="27"/>
      <c r="AE112" s="27"/>
      <c r="AF112" s="27"/>
      <c r="AG112" s="27"/>
      <c r="AH112" s="27"/>
      <c r="AI112" s="27"/>
      <c r="AJ112" s="27"/>
      <c r="AK112" s="27"/>
    </row>
    <row r="113" spans="2:37" ht="15" customHeight="1" x14ac:dyDescent="0.15">
      <c r="B113" s="27" t="s">
        <v>1745</v>
      </c>
      <c r="C113" s="27"/>
      <c r="D113" s="27"/>
      <c r="E113" s="27"/>
      <c r="F113" s="27"/>
      <c r="G113" s="27"/>
      <c r="H113" s="27"/>
      <c r="I113" s="27"/>
      <c r="J113" s="27"/>
      <c r="K113" s="27"/>
      <c r="L113" s="333" t="str">
        <f>ITEM_all_first!E531</f>
        <v/>
      </c>
      <c r="M113" s="333"/>
      <c r="N113" s="333"/>
      <c r="O113" s="333"/>
      <c r="P113" s="333"/>
      <c r="Q113" s="333"/>
      <c r="R113" s="27"/>
      <c r="S113" s="27"/>
      <c r="T113" s="27"/>
      <c r="U113" s="27"/>
      <c r="V113" s="27"/>
      <c r="W113" s="27"/>
      <c r="X113" s="27"/>
      <c r="Y113" s="27"/>
      <c r="Z113" s="27"/>
      <c r="AA113" s="27"/>
      <c r="AB113" s="27"/>
      <c r="AC113" s="27"/>
      <c r="AD113" s="27"/>
      <c r="AE113" s="27"/>
      <c r="AF113" s="27"/>
      <c r="AG113" s="27"/>
      <c r="AH113" s="27"/>
      <c r="AI113" s="27"/>
      <c r="AJ113" s="27"/>
      <c r="AK113" s="27"/>
    </row>
    <row r="114" spans="2:37" ht="15" customHeight="1" x14ac:dyDescent="0.15">
      <c r="B114" s="27" t="s">
        <v>1746</v>
      </c>
      <c r="C114" s="27"/>
      <c r="D114" s="27"/>
      <c r="E114" s="27"/>
      <c r="F114" s="27"/>
      <c r="G114" s="27"/>
      <c r="H114" s="27"/>
      <c r="I114" s="27"/>
      <c r="J114" s="27"/>
      <c r="K114" s="27"/>
      <c r="L114" s="646" t="str">
        <f>ITEM_all_first!E532</f>
        <v/>
      </c>
      <c r="M114" s="646"/>
      <c r="N114" s="646"/>
      <c r="O114" s="646"/>
      <c r="P114" s="646"/>
      <c r="Q114" s="646"/>
      <c r="R114" s="646"/>
      <c r="S114" s="646"/>
      <c r="T114" s="646"/>
      <c r="U114" s="646"/>
      <c r="V114" s="646"/>
      <c r="W114" s="646"/>
      <c r="X114" s="646"/>
      <c r="Y114" s="646" t="str">
        <f>ITEM_all_first!E533</f>
        <v/>
      </c>
      <c r="Z114" s="646"/>
      <c r="AA114" s="646"/>
      <c r="AB114" s="646"/>
      <c r="AC114" s="646"/>
      <c r="AD114" s="646"/>
      <c r="AE114" s="646"/>
      <c r="AF114" s="646"/>
      <c r="AG114" s="646"/>
      <c r="AH114" s="646"/>
      <c r="AI114" s="646"/>
      <c r="AJ114" s="646"/>
      <c r="AK114" s="646"/>
    </row>
    <row r="115" spans="2:37" ht="15" customHeight="1" x14ac:dyDescent="0.15">
      <c r="B115" s="40" t="s">
        <v>1747</v>
      </c>
      <c r="C115" s="40"/>
      <c r="D115" s="40"/>
      <c r="E115" s="40"/>
      <c r="F115" s="40"/>
      <c r="G115" s="40"/>
      <c r="H115" s="40"/>
      <c r="I115" s="40"/>
      <c r="J115" s="40"/>
      <c r="K115" s="40"/>
      <c r="L115" s="293" t="str">
        <f>ITEM_all_first!E534</f>
        <v/>
      </c>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row>
    <row r="116" spans="2:37" ht="15" customHeight="1" x14ac:dyDescent="0.15">
      <c r="L116" s="291" t="str">
        <f>ITEM_all_first!E535</f>
        <v/>
      </c>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row>
    <row r="117" spans="2:37" ht="15" customHeight="1" x14ac:dyDescent="0.15">
      <c r="B117" s="30" t="s">
        <v>1548</v>
      </c>
      <c r="C117" s="30"/>
      <c r="D117" s="30"/>
      <c r="E117" s="30"/>
      <c r="F117" s="30"/>
      <c r="G117" s="30"/>
      <c r="H117" s="30"/>
      <c r="I117" s="30"/>
      <c r="J117" s="301" t="str">
        <f>ITEM_all_second!$E$13</f>
        <v/>
      </c>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row>
  </sheetData>
  <mergeCells count="118">
    <mergeCell ref="J13:Q13"/>
    <mergeCell ref="S13:T13"/>
    <mergeCell ref="U13:AB13"/>
    <mergeCell ref="J59:AK59"/>
    <mergeCell ref="J117:AK117"/>
    <mergeCell ref="L9:N9"/>
    <mergeCell ref="O9:AC9"/>
    <mergeCell ref="L10:N10"/>
    <mergeCell ref="O10:AC10"/>
    <mergeCell ref="L11:N11"/>
    <mergeCell ref="O11:AC11"/>
    <mergeCell ref="AE44:AI44"/>
    <mergeCell ref="Q45:U45"/>
    <mergeCell ref="X45:AB45"/>
    <mergeCell ref="AE45:AI45"/>
    <mergeCell ref="L66:N66"/>
    <mergeCell ref="O66:AC66"/>
    <mergeCell ref="L67:N67"/>
    <mergeCell ref="O67:AC67"/>
    <mergeCell ref="L68:N68"/>
    <mergeCell ref="O68:AC68"/>
    <mergeCell ref="U71:AB71"/>
    <mergeCell ref="Q46:U46"/>
    <mergeCell ref="X46:AB46"/>
    <mergeCell ref="B4:AK4"/>
    <mergeCell ref="L6:AC6"/>
    <mergeCell ref="L7:N7"/>
    <mergeCell ref="O7:AC7"/>
    <mergeCell ref="L8:N8"/>
    <mergeCell ref="O8:AC8"/>
    <mergeCell ref="AE46:AI46"/>
    <mergeCell ref="Q47:U47"/>
    <mergeCell ref="X47:AB47"/>
    <mergeCell ref="AE38:AJ38"/>
    <mergeCell ref="N26:Q26"/>
    <mergeCell ref="N27:Q27"/>
    <mergeCell ref="N28:Q28"/>
    <mergeCell ref="N29:Q29"/>
    <mergeCell ref="N31:Q31"/>
    <mergeCell ref="N32:Q32"/>
    <mergeCell ref="N33:AK33"/>
    <mergeCell ref="AE37:AJ37"/>
    <mergeCell ref="Q43:U43"/>
    <mergeCell ref="X43:AB43"/>
    <mergeCell ref="AE43:AI43"/>
    <mergeCell ref="AE42:AJ42"/>
    <mergeCell ref="Q44:U44"/>
    <mergeCell ref="X44:AB44"/>
    <mergeCell ref="L54:O54"/>
    <mergeCell ref="L55:Q55"/>
    <mergeCell ref="L57:AK57"/>
    <mergeCell ref="B62:AK62"/>
    <mergeCell ref="L52:AK52"/>
    <mergeCell ref="L64:AC64"/>
    <mergeCell ref="L65:N65"/>
    <mergeCell ref="O65:AC65"/>
    <mergeCell ref="L58:AK58"/>
    <mergeCell ref="L56:X56"/>
    <mergeCell ref="Y56:AK56"/>
    <mergeCell ref="N84:Q84"/>
    <mergeCell ref="N85:Q85"/>
    <mergeCell ref="N86:Q86"/>
    <mergeCell ref="N87:Q87"/>
    <mergeCell ref="N89:Q89"/>
    <mergeCell ref="N90:Q90"/>
    <mergeCell ref="N91:AK91"/>
    <mergeCell ref="AE95:AJ95"/>
    <mergeCell ref="AE47:AI47"/>
    <mergeCell ref="Q48:U48"/>
    <mergeCell ref="X48:AB48"/>
    <mergeCell ref="AE48:AI48"/>
    <mergeCell ref="Q49:U49"/>
    <mergeCell ref="X49:AB49"/>
    <mergeCell ref="AE49:AI49"/>
    <mergeCell ref="Q50:U50"/>
    <mergeCell ref="X50:AB50"/>
    <mergeCell ref="AE50:AI50"/>
    <mergeCell ref="L69:N69"/>
    <mergeCell ref="O69:AC69"/>
    <mergeCell ref="J71:Q71"/>
    <mergeCell ref="S71:T71"/>
    <mergeCell ref="L51:AK51"/>
    <mergeCell ref="L53:AK53"/>
    <mergeCell ref="AE96:AJ96"/>
    <mergeCell ref="AE100:AJ100"/>
    <mergeCell ref="Q101:U101"/>
    <mergeCell ref="X101:AB101"/>
    <mergeCell ref="AE101:AI101"/>
    <mergeCell ref="Q102:U102"/>
    <mergeCell ref="X102:AB102"/>
    <mergeCell ref="AE102:AI102"/>
    <mergeCell ref="Q103:U103"/>
    <mergeCell ref="X103:AB103"/>
    <mergeCell ref="AE103:AI103"/>
    <mergeCell ref="Q104:U104"/>
    <mergeCell ref="X104:AB104"/>
    <mergeCell ref="AE104:AI104"/>
    <mergeCell ref="Q105:U105"/>
    <mergeCell ref="X105:AB105"/>
    <mergeCell ref="AE105:AI105"/>
    <mergeCell ref="L109:AK109"/>
    <mergeCell ref="L110:AK110"/>
    <mergeCell ref="L111:AK111"/>
    <mergeCell ref="L116:AK116"/>
    <mergeCell ref="L112:O112"/>
    <mergeCell ref="L113:Q113"/>
    <mergeCell ref="L115:AK115"/>
    <mergeCell ref="Q106:U106"/>
    <mergeCell ref="X106:AB106"/>
    <mergeCell ref="AE106:AI106"/>
    <mergeCell ref="Q107:U107"/>
    <mergeCell ref="X107:AB107"/>
    <mergeCell ref="AE107:AI107"/>
    <mergeCell ref="Q108:U108"/>
    <mergeCell ref="X108:AB108"/>
    <mergeCell ref="AE108:AI108"/>
    <mergeCell ref="L114:X114"/>
    <mergeCell ref="Y114:AK114"/>
  </mergeCells>
  <phoneticPr fontId="30"/>
  <dataValidations count="10">
    <dataValidation type="list" allowBlank="1" showInputMessage="1" prompt="選択" sqref="L7:N11 L65:N69" xr:uid="{00000000-0002-0000-2100-000000000000}">
      <formula1>用途番号</formula1>
    </dataValidation>
    <dataValidation type="list" allowBlank="1" showInputMessage="1" prompt="選択" sqref="L56 L114" xr:uid="{00000000-0002-0000-2100-000001000000}">
      <formula1>住宅用火災警報器</formula1>
    </dataValidation>
    <dataValidation type="list" allowBlank="1" showInputMessage="1" prompt="選択" sqref="L55:Q55 L113:Q113" xr:uid="{00000000-0002-0000-2100-000002000000}">
      <formula1>便所</formula1>
    </dataValidation>
    <dataValidation type="list" allowBlank="1" showInputMessage="1" prompt="選択" sqref="AE37:AJ37 AE95:AJ95" xr:uid="{00000000-0002-0000-2100-000003000000}">
      <formula1>確認の特例</formula1>
    </dataValidation>
    <dataValidation type="list" allowBlank="1" showInputMessage="1" prompt="選択" sqref="N26:Q29 N84:Q87" xr:uid="{00000000-0002-0000-2100-000004000000}">
      <formula1>数字</formula1>
    </dataValidation>
    <dataValidation type="list" allowBlank="1" showInputMessage="1" prompt="選択" sqref="J13:Q13 U13:AB13 J71:Q71 U71:AB71" xr:uid="{00000000-0002-0000-2100-000005000000}">
      <formula1>構造</formula1>
    </dataValidation>
    <dataValidation type="list" allowBlank="1" showInputMessage="1" prompt="選択" sqref="O7:AC11 O65:AC69" xr:uid="{00000000-0002-0000-2100-000006000000}">
      <formula1>用途</formula1>
    </dataValidation>
    <dataValidation type="list" allowBlank="1" showInputMessage="1" showErrorMessage="1" prompt="選択" sqref="J12 M12 P12 S12 V12 Z12 AF12 Z70 Q79 E98:E99 AD35:AD36 AG35:AG36 E40:E41 J14:J16 X23:X24 N72 J70 M70 P70 S70 V70 J18:J21 AF70 Q15 Q21 N14 AB16 Q23:Q24 J23:J24 AB74 Q81:Q82 J81:J82 J72:J74 X81:X82 J76:J79 Q73" xr:uid="{00000000-0002-0000-2100-000007000000}">
      <formula1>選択</formula1>
    </dataValidation>
    <dataValidation type="list" allowBlank="1" showInputMessage="1" prompt="選択" sqref="AD93:AD94 AG93:AG94" xr:uid="{5035660F-EDAC-4091-9FAD-1C8C3DC03B31}">
      <formula1>選択</formula1>
    </dataValidation>
    <dataValidation type="list" allowBlank="1" showInputMessage="1" prompt="選択" sqref="Y56:AK56 Y114:AK114" xr:uid="{A030AD6A-4C09-4630-94E3-EC1C437D2DD6}">
      <formula1>屋外直通階段</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1" manualBreakCount="1">
    <brk id="60" max="37" man="1"/>
  </rowBreaks>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79998168889431442"/>
  </sheetPr>
  <dimension ref="A4:BU53"/>
  <sheetViews>
    <sheetView workbookViewId="0">
      <selection activeCell="M7" sqref="M7"/>
    </sheetView>
  </sheetViews>
  <sheetFormatPr defaultColWidth="2.5" defaultRowHeight="15" customHeight="1" x14ac:dyDescent="0.15"/>
  <cols>
    <col min="1" max="73" width="2.5" style="6" customWidth="1"/>
    <col min="74" max="16384" width="2.5" style="7"/>
  </cols>
  <sheetData>
    <row r="4" spans="2:37" ht="15" customHeight="1" x14ac:dyDescent="0.15">
      <c r="B4" s="289" t="s">
        <v>575</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606</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1767</v>
      </c>
      <c r="P6" s="9" t="s">
        <v>529</v>
      </c>
      <c r="Q6" s="315" t="s">
        <v>539</v>
      </c>
      <c r="R6" s="315"/>
      <c r="S6" s="315"/>
      <c r="T6" s="315"/>
      <c r="U6" s="315"/>
      <c r="V6" s="9" t="s">
        <v>523</v>
      </c>
      <c r="W6" s="9" t="s">
        <v>529</v>
      </c>
      <c r="X6" s="315" t="s">
        <v>540</v>
      </c>
      <c r="Y6" s="315"/>
      <c r="Z6" s="315"/>
      <c r="AA6" s="315"/>
      <c r="AB6" s="315"/>
      <c r="AC6" s="9" t="s">
        <v>523</v>
      </c>
      <c r="AD6" s="9" t="s">
        <v>529</v>
      </c>
      <c r="AE6" s="315" t="s">
        <v>542</v>
      </c>
      <c r="AF6" s="315"/>
      <c r="AG6" s="315"/>
      <c r="AH6" s="315"/>
      <c r="AI6" s="315"/>
      <c r="AJ6" s="9" t="s">
        <v>523</v>
      </c>
    </row>
    <row r="7" spans="2:37" ht="15" customHeight="1" x14ac:dyDescent="0.15">
      <c r="D7" s="6" t="s">
        <v>128</v>
      </c>
      <c r="E7" s="6" t="s">
        <v>129</v>
      </c>
      <c r="F7" s="6" t="s">
        <v>598</v>
      </c>
      <c r="K7" s="6" t="s">
        <v>567</v>
      </c>
      <c r="L7" s="9" t="s">
        <v>529</v>
      </c>
      <c r="M7" s="50" t="str">
        <f>IF(確建第四面別紙!M7="","",確建第四面別紙!M7)</f>
        <v/>
      </c>
      <c r="N7" s="9" t="s">
        <v>564</v>
      </c>
      <c r="O7" s="9" t="s">
        <v>523</v>
      </c>
      <c r="P7" s="9" t="s">
        <v>529</v>
      </c>
      <c r="Q7" s="334" t="str">
        <f>IF(確建第四面別紙!Q7="","",確建第四面別紙!Q7)</f>
        <v/>
      </c>
      <c r="R7" s="334"/>
      <c r="S7" s="334"/>
      <c r="T7" s="334"/>
      <c r="U7" s="334"/>
      <c r="V7" s="34" t="s">
        <v>1478</v>
      </c>
      <c r="W7" s="9" t="s">
        <v>529</v>
      </c>
      <c r="X7" s="334" t="str">
        <f>IF(確建第四面別紙!X7="","",確建第四面別紙!X7)</f>
        <v/>
      </c>
      <c r="Y7" s="334"/>
      <c r="Z7" s="334"/>
      <c r="AA7" s="334"/>
      <c r="AB7" s="334"/>
      <c r="AC7" s="34" t="s">
        <v>1478</v>
      </c>
      <c r="AD7" s="9" t="s">
        <v>529</v>
      </c>
      <c r="AE7" s="330">
        <f>SUM(Q7,X7)</f>
        <v>0</v>
      </c>
      <c r="AF7" s="330"/>
      <c r="AG7" s="330"/>
      <c r="AH7" s="330"/>
      <c r="AI7" s="330"/>
      <c r="AJ7" s="34" t="s">
        <v>1478</v>
      </c>
    </row>
    <row r="8" spans="2:37" ht="15" customHeight="1" x14ac:dyDescent="0.15">
      <c r="L8" s="9" t="s">
        <v>529</v>
      </c>
      <c r="M8" s="50" t="str">
        <f>IF(確建第四面別紙!M8="","",確建第四面別紙!M8)</f>
        <v/>
      </c>
      <c r="N8" s="9" t="s">
        <v>564</v>
      </c>
      <c r="O8" s="9" t="s">
        <v>523</v>
      </c>
      <c r="P8" s="9" t="s">
        <v>529</v>
      </c>
      <c r="Q8" s="334" t="str">
        <f>IF(確建第四面別紙!Q8="","",確建第四面別紙!Q8)</f>
        <v/>
      </c>
      <c r="R8" s="334"/>
      <c r="S8" s="334"/>
      <c r="T8" s="334"/>
      <c r="U8" s="334"/>
      <c r="V8" s="34" t="s">
        <v>1478</v>
      </c>
      <c r="W8" s="9" t="s">
        <v>529</v>
      </c>
      <c r="X8" s="334" t="str">
        <f>IF(確建第四面別紙!X8="","",確建第四面別紙!X8)</f>
        <v/>
      </c>
      <c r="Y8" s="334"/>
      <c r="Z8" s="334"/>
      <c r="AA8" s="334"/>
      <c r="AB8" s="334"/>
      <c r="AC8" s="34" t="s">
        <v>1478</v>
      </c>
      <c r="AD8" s="9" t="s">
        <v>529</v>
      </c>
      <c r="AE8" s="330">
        <f t="shared" ref="AE8:AE27" si="0">SUM(Q8,X8)</f>
        <v>0</v>
      </c>
      <c r="AF8" s="330"/>
      <c r="AG8" s="330"/>
      <c r="AH8" s="330"/>
      <c r="AI8" s="330"/>
      <c r="AJ8" s="34" t="s">
        <v>1478</v>
      </c>
    </row>
    <row r="9" spans="2:37" ht="15" customHeight="1" x14ac:dyDescent="0.15">
      <c r="L9" s="9" t="s">
        <v>529</v>
      </c>
      <c r="M9" s="50" t="str">
        <f>IF(確建第四面別紙!M9="","",確建第四面別紙!M9)</f>
        <v/>
      </c>
      <c r="N9" s="9" t="s">
        <v>564</v>
      </c>
      <c r="O9" s="9" t="s">
        <v>523</v>
      </c>
      <c r="P9" s="9" t="s">
        <v>529</v>
      </c>
      <c r="Q9" s="334" t="str">
        <f>IF(確建第四面別紙!Q9="","",確建第四面別紙!Q9)</f>
        <v/>
      </c>
      <c r="R9" s="334"/>
      <c r="S9" s="334"/>
      <c r="T9" s="334"/>
      <c r="U9" s="334"/>
      <c r="V9" s="34" t="s">
        <v>1478</v>
      </c>
      <c r="W9" s="9" t="s">
        <v>529</v>
      </c>
      <c r="X9" s="334" t="str">
        <f>IF(確建第四面別紙!X9="","",確建第四面別紙!X9)</f>
        <v/>
      </c>
      <c r="Y9" s="334"/>
      <c r="Z9" s="334"/>
      <c r="AA9" s="334"/>
      <c r="AB9" s="334"/>
      <c r="AC9" s="34" t="s">
        <v>1478</v>
      </c>
      <c r="AD9" s="9" t="s">
        <v>529</v>
      </c>
      <c r="AE9" s="330">
        <f t="shared" si="0"/>
        <v>0</v>
      </c>
      <c r="AF9" s="330"/>
      <c r="AG9" s="330"/>
      <c r="AH9" s="330"/>
      <c r="AI9" s="330"/>
      <c r="AJ9" s="34" t="s">
        <v>1478</v>
      </c>
    </row>
    <row r="10" spans="2:37" ht="15" customHeight="1" x14ac:dyDescent="0.15">
      <c r="L10" s="9" t="s">
        <v>529</v>
      </c>
      <c r="M10" s="50" t="str">
        <f>IF(確建第四面別紙!M10="","",確建第四面別紙!M10)</f>
        <v/>
      </c>
      <c r="N10" s="9" t="s">
        <v>564</v>
      </c>
      <c r="O10" s="9" t="s">
        <v>523</v>
      </c>
      <c r="P10" s="9" t="s">
        <v>529</v>
      </c>
      <c r="Q10" s="334" t="str">
        <f>IF(確建第四面別紙!Q10="","",確建第四面別紙!Q10)</f>
        <v/>
      </c>
      <c r="R10" s="334"/>
      <c r="S10" s="334"/>
      <c r="T10" s="334"/>
      <c r="U10" s="334"/>
      <c r="V10" s="34" t="s">
        <v>1478</v>
      </c>
      <c r="W10" s="9" t="s">
        <v>529</v>
      </c>
      <c r="X10" s="334" t="str">
        <f>IF(確建第四面別紙!X10="","",確建第四面別紙!X10)</f>
        <v/>
      </c>
      <c r="Y10" s="334"/>
      <c r="Z10" s="334"/>
      <c r="AA10" s="334"/>
      <c r="AB10" s="334"/>
      <c r="AC10" s="34" t="s">
        <v>1478</v>
      </c>
      <c r="AD10" s="9" t="s">
        <v>529</v>
      </c>
      <c r="AE10" s="330">
        <f t="shared" si="0"/>
        <v>0</v>
      </c>
      <c r="AF10" s="330"/>
      <c r="AG10" s="330"/>
      <c r="AH10" s="330"/>
      <c r="AI10" s="330"/>
      <c r="AJ10" s="34" t="s">
        <v>1478</v>
      </c>
    </row>
    <row r="11" spans="2:37" ht="15" customHeight="1" x14ac:dyDescent="0.15">
      <c r="L11" s="9" t="s">
        <v>529</v>
      </c>
      <c r="M11" s="50" t="str">
        <f>IF(確建第四面別紙!M11="","",確建第四面別紙!M11)</f>
        <v/>
      </c>
      <c r="N11" s="9" t="s">
        <v>564</v>
      </c>
      <c r="O11" s="9" t="s">
        <v>523</v>
      </c>
      <c r="P11" s="9" t="s">
        <v>529</v>
      </c>
      <c r="Q11" s="334" t="str">
        <f>IF(確建第四面別紙!Q11="","",確建第四面別紙!Q11)</f>
        <v/>
      </c>
      <c r="R11" s="334"/>
      <c r="S11" s="334"/>
      <c r="T11" s="334"/>
      <c r="U11" s="334"/>
      <c r="V11" s="34" t="s">
        <v>1478</v>
      </c>
      <c r="W11" s="9" t="s">
        <v>529</v>
      </c>
      <c r="X11" s="334" t="str">
        <f>IF(確建第四面別紙!X11="","",確建第四面別紙!X11)</f>
        <v/>
      </c>
      <c r="Y11" s="334"/>
      <c r="Z11" s="334"/>
      <c r="AA11" s="334"/>
      <c r="AB11" s="334"/>
      <c r="AC11" s="34" t="s">
        <v>1478</v>
      </c>
      <c r="AD11" s="9" t="s">
        <v>529</v>
      </c>
      <c r="AE11" s="330">
        <f t="shared" si="0"/>
        <v>0</v>
      </c>
      <c r="AF11" s="330"/>
      <c r="AG11" s="330"/>
      <c r="AH11" s="330"/>
      <c r="AI11" s="330"/>
      <c r="AJ11" s="34" t="s">
        <v>1478</v>
      </c>
    </row>
    <row r="12" spans="2:37" ht="15" customHeight="1" x14ac:dyDescent="0.15">
      <c r="L12" s="9" t="s">
        <v>529</v>
      </c>
      <c r="M12" s="50" t="str">
        <f>IF(確建第四面別紙!M12="","",確建第四面別紙!M12)</f>
        <v/>
      </c>
      <c r="N12" s="9" t="s">
        <v>564</v>
      </c>
      <c r="O12" s="9" t="s">
        <v>523</v>
      </c>
      <c r="P12" s="9" t="s">
        <v>529</v>
      </c>
      <c r="Q12" s="334" t="str">
        <f>IF(確建第四面別紙!Q12="","",確建第四面別紙!Q12)</f>
        <v/>
      </c>
      <c r="R12" s="334"/>
      <c r="S12" s="334"/>
      <c r="T12" s="334"/>
      <c r="U12" s="334"/>
      <c r="V12" s="34" t="s">
        <v>1478</v>
      </c>
      <c r="W12" s="9" t="s">
        <v>529</v>
      </c>
      <c r="X12" s="334" t="str">
        <f>IF(確建第四面別紙!X12="","",確建第四面別紙!X12)</f>
        <v/>
      </c>
      <c r="Y12" s="334"/>
      <c r="Z12" s="334"/>
      <c r="AA12" s="334"/>
      <c r="AB12" s="334"/>
      <c r="AC12" s="34" t="s">
        <v>1478</v>
      </c>
      <c r="AD12" s="9" t="s">
        <v>529</v>
      </c>
      <c r="AE12" s="330">
        <f t="shared" si="0"/>
        <v>0</v>
      </c>
      <c r="AF12" s="330"/>
      <c r="AG12" s="330"/>
      <c r="AH12" s="330"/>
      <c r="AI12" s="330"/>
      <c r="AJ12" s="34" t="s">
        <v>1478</v>
      </c>
    </row>
    <row r="13" spans="2:37" ht="15" customHeight="1" x14ac:dyDescent="0.15">
      <c r="L13" s="9" t="s">
        <v>529</v>
      </c>
      <c r="M13" s="50" t="str">
        <f>IF(確建第四面別紙!M13="","",確建第四面別紙!M13)</f>
        <v/>
      </c>
      <c r="N13" s="9" t="s">
        <v>564</v>
      </c>
      <c r="O13" s="9" t="s">
        <v>523</v>
      </c>
      <c r="P13" s="9" t="s">
        <v>529</v>
      </c>
      <c r="Q13" s="334" t="str">
        <f>IF(確建第四面別紙!Q13="","",確建第四面別紙!Q13)</f>
        <v/>
      </c>
      <c r="R13" s="334"/>
      <c r="S13" s="334"/>
      <c r="T13" s="334"/>
      <c r="U13" s="334"/>
      <c r="V13" s="34" t="s">
        <v>1478</v>
      </c>
      <c r="W13" s="9" t="s">
        <v>529</v>
      </c>
      <c r="X13" s="334" t="str">
        <f>IF(確建第四面別紙!X13="","",確建第四面別紙!X13)</f>
        <v/>
      </c>
      <c r="Y13" s="334"/>
      <c r="Z13" s="334"/>
      <c r="AA13" s="334"/>
      <c r="AB13" s="334"/>
      <c r="AC13" s="34" t="s">
        <v>1478</v>
      </c>
      <c r="AD13" s="9" t="s">
        <v>529</v>
      </c>
      <c r="AE13" s="330">
        <f t="shared" si="0"/>
        <v>0</v>
      </c>
      <c r="AF13" s="330"/>
      <c r="AG13" s="330"/>
      <c r="AH13" s="330"/>
      <c r="AI13" s="330"/>
      <c r="AJ13" s="34" t="s">
        <v>1478</v>
      </c>
    </row>
    <row r="14" spans="2:37" ht="15" customHeight="1" x14ac:dyDescent="0.15">
      <c r="L14" s="9" t="s">
        <v>529</v>
      </c>
      <c r="M14" s="50" t="str">
        <f>IF(確建第四面別紙!M14="","",確建第四面別紙!M14)</f>
        <v/>
      </c>
      <c r="N14" s="9" t="s">
        <v>564</v>
      </c>
      <c r="O14" s="9" t="s">
        <v>523</v>
      </c>
      <c r="P14" s="9" t="s">
        <v>529</v>
      </c>
      <c r="Q14" s="334" t="str">
        <f>IF(確建第四面別紙!Q14="","",確建第四面別紙!Q14)</f>
        <v/>
      </c>
      <c r="R14" s="334"/>
      <c r="S14" s="334"/>
      <c r="T14" s="334"/>
      <c r="U14" s="334"/>
      <c r="V14" s="34" t="s">
        <v>1478</v>
      </c>
      <c r="W14" s="9" t="s">
        <v>529</v>
      </c>
      <c r="X14" s="334" t="str">
        <f>IF(確建第四面別紙!X14="","",確建第四面別紙!X14)</f>
        <v/>
      </c>
      <c r="Y14" s="334"/>
      <c r="Z14" s="334"/>
      <c r="AA14" s="334"/>
      <c r="AB14" s="334"/>
      <c r="AC14" s="34" t="s">
        <v>1478</v>
      </c>
      <c r="AD14" s="9" t="s">
        <v>529</v>
      </c>
      <c r="AE14" s="330">
        <f t="shared" si="0"/>
        <v>0</v>
      </c>
      <c r="AF14" s="330"/>
      <c r="AG14" s="330"/>
      <c r="AH14" s="330"/>
      <c r="AI14" s="330"/>
      <c r="AJ14" s="34" t="s">
        <v>1478</v>
      </c>
    </row>
    <row r="15" spans="2:37" ht="15" customHeight="1" x14ac:dyDescent="0.15">
      <c r="L15" s="9" t="s">
        <v>529</v>
      </c>
      <c r="M15" s="50" t="str">
        <f>IF(確建第四面別紙!M15="","",確建第四面別紙!M15)</f>
        <v/>
      </c>
      <c r="N15" s="9" t="s">
        <v>564</v>
      </c>
      <c r="O15" s="9" t="s">
        <v>523</v>
      </c>
      <c r="P15" s="9" t="s">
        <v>529</v>
      </c>
      <c r="Q15" s="334" t="str">
        <f>IF(確建第四面別紙!Q15="","",確建第四面別紙!Q15)</f>
        <v/>
      </c>
      <c r="R15" s="334"/>
      <c r="S15" s="334"/>
      <c r="T15" s="334"/>
      <c r="U15" s="334"/>
      <c r="V15" s="34" t="s">
        <v>1478</v>
      </c>
      <c r="W15" s="9" t="s">
        <v>529</v>
      </c>
      <c r="X15" s="334" t="str">
        <f>IF(確建第四面別紙!X15="","",確建第四面別紙!X15)</f>
        <v/>
      </c>
      <c r="Y15" s="334"/>
      <c r="Z15" s="334"/>
      <c r="AA15" s="334"/>
      <c r="AB15" s="334"/>
      <c r="AC15" s="34" t="s">
        <v>1478</v>
      </c>
      <c r="AD15" s="9" t="s">
        <v>529</v>
      </c>
      <c r="AE15" s="330">
        <f t="shared" si="0"/>
        <v>0</v>
      </c>
      <c r="AF15" s="330"/>
      <c r="AG15" s="330"/>
      <c r="AH15" s="330"/>
      <c r="AI15" s="330"/>
      <c r="AJ15" s="34" t="s">
        <v>1478</v>
      </c>
    </row>
    <row r="16" spans="2:37" ht="15" customHeight="1" x14ac:dyDescent="0.15">
      <c r="L16" s="9" t="s">
        <v>529</v>
      </c>
      <c r="M16" s="50" t="str">
        <f>IF(確建第四面別紙!M16="","",確建第四面別紙!M16)</f>
        <v/>
      </c>
      <c r="N16" s="9" t="s">
        <v>564</v>
      </c>
      <c r="O16" s="9" t="s">
        <v>523</v>
      </c>
      <c r="P16" s="9" t="s">
        <v>529</v>
      </c>
      <c r="Q16" s="334" t="str">
        <f>IF(確建第四面別紙!Q16="","",確建第四面別紙!Q16)</f>
        <v/>
      </c>
      <c r="R16" s="334"/>
      <c r="S16" s="334"/>
      <c r="T16" s="334"/>
      <c r="U16" s="334"/>
      <c r="V16" s="34" t="s">
        <v>1478</v>
      </c>
      <c r="W16" s="9" t="s">
        <v>529</v>
      </c>
      <c r="X16" s="334" t="str">
        <f>IF(確建第四面別紙!X16="","",確建第四面別紙!X16)</f>
        <v/>
      </c>
      <c r="Y16" s="334"/>
      <c r="Z16" s="334"/>
      <c r="AA16" s="334"/>
      <c r="AB16" s="334"/>
      <c r="AC16" s="34" t="s">
        <v>1478</v>
      </c>
      <c r="AD16" s="9" t="s">
        <v>529</v>
      </c>
      <c r="AE16" s="330">
        <f t="shared" si="0"/>
        <v>0</v>
      </c>
      <c r="AF16" s="330"/>
      <c r="AG16" s="330"/>
      <c r="AH16" s="330"/>
      <c r="AI16" s="330"/>
      <c r="AJ16" s="34" t="s">
        <v>1478</v>
      </c>
    </row>
    <row r="17" spans="2:37" ht="15" customHeight="1" x14ac:dyDescent="0.15">
      <c r="L17" s="9" t="s">
        <v>529</v>
      </c>
      <c r="M17" s="50" t="str">
        <f>IF(確建第四面別紙!M17="","",確建第四面別紙!M17)</f>
        <v/>
      </c>
      <c r="N17" s="9" t="s">
        <v>564</v>
      </c>
      <c r="O17" s="9" t="s">
        <v>523</v>
      </c>
      <c r="P17" s="9" t="s">
        <v>529</v>
      </c>
      <c r="Q17" s="334" t="str">
        <f>IF(確建第四面別紙!Q17="","",確建第四面別紙!Q17)</f>
        <v/>
      </c>
      <c r="R17" s="334"/>
      <c r="S17" s="334"/>
      <c r="T17" s="334"/>
      <c r="U17" s="334"/>
      <c r="V17" s="34" t="s">
        <v>1478</v>
      </c>
      <c r="W17" s="9" t="s">
        <v>529</v>
      </c>
      <c r="X17" s="334" t="str">
        <f>IF(確建第四面別紙!X17="","",確建第四面別紙!X17)</f>
        <v/>
      </c>
      <c r="Y17" s="334"/>
      <c r="Z17" s="334"/>
      <c r="AA17" s="334"/>
      <c r="AB17" s="334"/>
      <c r="AC17" s="34" t="s">
        <v>1478</v>
      </c>
      <c r="AD17" s="9" t="s">
        <v>529</v>
      </c>
      <c r="AE17" s="330">
        <f t="shared" si="0"/>
        <v>0</v>
      </c>
      <c r="AF17" s="330"/>
      <c r="AG17" s="330"/>
      <c r="AH17" s="330"/>
      <c r="AI17" s="330"/>
      <c r="AJ17" s="34" t="s">
        <v>1478</v>
      </c>
    </row>
    <row r="18" spans="2:37" ht="15" customHeight="1" x14ac:dyDescent="0.15">
      <c r="L18" s="9" t="s">
        <v>529</v>
      </c>
      <c r="M18" s="50" t="str">
        <f>IF(確建第四面別紙!M18="","",確建第四面別紙!M18)</f>
        <v/>
      </c>
      <c r="N18" s="9" t="s">
        <v>564</v>
      </c>
      <c r="O18" s="9" t="s">
        <v>523</v>
      </c>
      <c r="P18" s="9" t="s">
        <v>529</v>
      </c>
      <c r="Q18" s="334" t="str">
        <f>IF(確建第四面別紙!Q18="","",確建第四面別紙!Q18)</f>
        <v/>
      </c>
      <c r="R18" s="334"/>
      <c r="S18" s="334"/>
      <c r="T18" s="334"/>
      <c r="U18" s="334"/>
      <c r="V18" s="34" t="s">
        <v>1478</v>
      </c>
      <c r="W18" s="9" t="s">
        <v>529</v>
      </c>
      <c r="X18" s="334" t="str">
        <f>IF(確建第四面別紙!X18="","",確建第四面別紙!X18)</f>
        <v/>
      </c>
      <c r="Y18" s="334"/>
      <c r="Z18" s="334"/>
      <c r="AA18" s="334"/>
      <c r="AB18" s="334"/>
      <c r="AC18" s="34" t="s">
        <v>1478</v>
      </c>
      <c r="AD18" s="9" t="s">
        <v>529</v>
      </c>
      <c r="AE18" s="330">
        <f t="shared" si="0"/>
        <v>0</v>
      </c>
      <c r="AF18" s="330"/>
      <c r="AG18" s="330"/>
      <c r="AH18" s="330"/>
      <c r="AI18" s="330"/>
      <c r="AJ18" s="34" t="s">
        <v>1478</v>
      </c>
    </row>
    <row r="19" spans="2:37" ht="15" customHeight="1" x14ac:dyDescent="0.15">
      <c r="L19" s="9" t="s">
        <v>529</v>
      </c>
      <c r="M19" s="50" t="str">
        <f>IF(確建第四面別紙!M19="","",確建第四面別紙!M19)</f>
        <v/>
      </c>
      <c r="N19" s="9" t="s">
        <v>564</v>
      </c>
      <c r="O19" s="9" t="s">
        <v>523</v>
      </c>
      <c r="P19" s="9" t="s">
        <v>529</v>
      </c>
      <c r="Q19" s="334" t="str">
        <f>IF(確建第四面別紙!Q19="","",確建第四面別紙!Q19)</f>
        <v/>
      </c>
      <c r="R19" s="334"/>
      <c r="S19" s="334"/>
      <c r="T19" s="334"/>
      <c r="U19" s="334"/>
      <c r="V19" s="34" t="s">
        <v>1478</v>
      </c>
      <c r="W19" s="9" t="s">
        <v>529</v>
      </c>
      <c r="X19" s="334" t="str">
        <f>IF(確建第四面別紙!X19="","",確建第四面別紙!X19)</f>
        <v/>
      </c>
      <c r="Y19" s="334"/>
      <c r="Z19" s="334"/>
      <c r="AA19" s="334"/>
      <c r="AB19" s="334"/>
      <c r="AC19" s="34" t="s">
        <v>1478</v>
      </c>
      <c r="AD19" s="9" t="s">
        <v>529</v>
      </c>
      <c r="AE19" s="330">
        <f t="shared" si="0"/>
        <v>0</v>
      </c>
      <c r="AF19" s="330"/>
      <c r="AG19" s="330"/>
      <c r="AH19" s="330"/>
      <c r="AI19" s="330"/>
      <c r="AJ19" s="34" t="s">
        <v>1478</v>
      </c>
    </row>
    <row r="20" spans="2:37" ht="15" customHeight="1" x14ac:dyDescent="0.15">
      <c r="L20" s="9" t="s">
        <v>529</v>
      </c>
      <c r="M20" s="50" t="str">
        <f>IF(確建第四面別紙!M20="","",確建第四面別紙!M20)</f>
        <v/>
      </c>
      <c r="N20" s="9" t="s">
        <v>564</v>
      </c>
      <c r="O20" s="9" t="s">
        <v>523</v>
      </c>
      <c r="P20" s="9" t="s">
        <v>529</v>
      </c>
      <c r="Q20" s="334" t="str">
        <f>IF(確建第四面別紙!Q20="","",確建第四面別紙!Q20)</f>
        <v/>
      </c>
      <c r="R20" s="334"/>
      <c r="S20" s="334"/>
      <c r="T20" s="334"/>
      <c r="U20" s="334"/>
      <c r="V20" s="34" t="s">
        <v>1478</v>
      </c>
      <c r="W20" s="9" t="s">
        <v>529</v>
      </c>
      <c r="X20" s="334" t="str">
        <f>IF(確建第四面別紙!X20="","",確建第四面別紙!X20)</f>
        <v/>
      </c>
      <c r="Y20" s="334"/>
      <c r="Z20" s="334"/>
      <c r="AA20" s="334"/>
      <c r="AB20" s="334"/>
      <c r="AC20" s="34" t="s">
        <v>1478</v>
      </c>
      <c r="AD20" s="9" t="s">
        <v>529</v>
      </c>
      <c r="AE20" s="330">
        <f t="shared" si="0"/>
        <v>0</v>
      </c>
      <c r="AF20" s="330"/>
      <c r="AG20" s="330"/>
      <c r="AH20" s="330"/>
      <c r="AI20" s="330"/>
      <c r="AJ20" s="34" t="s">
        <v>1478</v>
      </c>
    </row>
    <row r="21" spans="2:37" ht="15" customHeight="1" x14ac:dyDescent="0.15">
      <c r="L21" s="9" t="s">
        <v>529</v>
      </c>
      <c r="M21" s="50" t="str">
        <f>IF(確建第四面別紙!M21="","",確建第四面別紙!M21)</f>
        <v/>
      </c>
      <c r="N21" s="9" t="s">
        <v>564</v>
      </c>
      <c r="O21" s="9" t="s">
        <v>523</v>
      </c>
      <c r="P21" s="9" t="s">
        <v>529</v>
      </c>
      <c r="Q21" s="334" t="str">
        <f>IF(確建第四面別紙!Q21="","",確建第四面別紙!Q21)</f>
        <v/>
      </c>
      <c r="R21" s="334"/>
      <c r="S21" s="334"/>
      <c r="T21" s="334"/>
      <c r="U21" s="334"/>
      <c r="V21" s="34" t="s">
        <v>1478</v>
      </c>
      <c r="W21" s="9" t="s">
        <v>529</v>
      </c>
      <c r="X21" s="334" t="str">
        <f>IF(確建第四面別紙!X21="","",確建第四面別紙!X21)</f>
        <v/>
      </c>
      <c r="Y21" s="334"/>
      <c r="Z21" s="334"/>
      <c r="AA21" s="334"/>
      <c r="AB21" s="334"/>
      <c r="AC21" s="34" t="s">
        <v>1478</v>
      </c>
      <c r="AD21" s="9" t="s">
        <v>529</v>
      </c>
      <c r="AE21" s="330">
        <f t="shared" si="0"/>
        <v>0</v>
      </c>
      <c r="AF21" s="330"/>
      <c r="AG21" s="330"/>
      <c r="AH21" s="330"/>
      <c r="AI21" s="330"/>
      <c r="AJ21" s="34" t="s">
        <v>1478</v>
      </c>
    </row>
    <row r="22" spans="2:37" ht="15" customHeight="1" x14ac:dyDescent="0.15">
      <c r="L22" s="9" t="s">
        <v>529</v>
      </c>
      <c r="M22" s="50" t="str">
        <f>IF(確建第四面別紙!M22="","",確建第四面別紙!M22)</f>
        <v/>
      </c>
      <c r="N22" s="9" t="s">
        <v>564</v>
      </c>
      <c r="O22" s="9" t="s">
        <v>523</v>
      </c>
      <c r="P22" s="9" t="s">
        <v>529</v>
      </c>
      <c r="Q22" s="334" t="str">
        <f>IF(確建第四面別紙!Q22="","",確建第四面別紙!Q22)</f>
        <v/>
      </c>
      <c r="R22" s="334"/>
      <c r="S22" s="334"/>
      <c r="T22" s="334"/>
      <c r="U22" s="334"/>
      <c r="V22" s="34" t="s">
        <v>1478</v>
      </c>
      <c r="W22" s="9" t="s">
        <v>529</v>
      </c>
      <c r="X22" s="334" t="str">
        <f>IF(確建第四面別紙!X22="","",確建第四面別紙!X22)</f>
        <v/>
      </c>
      <c r="Y22" s="334"/>
      <c r="Z22" s="334"/>
      <c r="AA22" s="334"/>
      <c r="AB22" s="334"/>
      <c r="AC22" s="34" t="s">
        <v>1478</v>
      </c>
      <c r="AD22" s="9" t="s">
        <v>529</v>
      </c>
      <c r="AE22" s="330">
        <f t="shared" si="0"/>
        <v>0</v>
      </c>
      <c r="AF22" s="330"/>
      <c r="AG22" s="330"/>
      <c r="AH22" s="330"/>
      <c r="AI22" s="330"/>
      <c r="AJ22" s="34" t="s">
        <v>1478</v>
      </c>
    </row>
    <row r="23" spans="2:37" ht="15" customHeight="1" x14ac:dyDescent="0.15">
      <c r="L23" s="9" t="s">
        <v>529</v>
      </c>
      <c r="M23" s="50" t="str">
        <f>IF(確建第四面別紙!M23="","",確建第四面別紙!M23)</f>
        <v/>
      </c>
      <c r="N23" s="9" t="s">
        <v>564</v>
      </c>
      <c r="O23" s="9" t="s">
        <v>523</v>
      </c>
      <c r="P23" s="9" t="s">
        <v>529</v>
      </c>
      <c r="Q23" s="334" t="str">
        <f>IF(確建第四面別紙!Q23="","",確建第四面別紙!Q23)</f>
        <v/>
      </c>
      <c r="R23" s="334"/>
      <c r="S23" s="334"/>
      <c r="T23" s="334"/>
      <c r="U23" s="334"/>
      <c r="V23" s="34" t="s">
        <v>1478</v>
      </c>
      <c r="W23" s="9" t="s">
        <v>529</v>
      </c>
      <c r="X23" s="334" t="str">
        <f>IF(確建第四面別紙!X23="","",確建第四面別紙!X23)</f>
        <v/>
      </c>
      <c r="Y23" s="334"/>
      <c r="Z23" s="334"/>
      <c r="AA23" s="334"/>
      <c r="AB23" s="334"/>
      <c r="AC23" s="34" t="s">
        <v>1478</v>
      </c>
      <c r="AD23" s="9" t="s">
        <v>529</v>
      </c>
      <c r="AE23" s="330">
        <f t="shared" si="0"/>
        <v>0</v>
      </c>
      <c r="AF23" s="330"/>
      <c r="AG23" s="330"/>
      <c r="AH23" s="330"/>
      <c r="AI23" s="330"/>
      <c r="AJ23" s="34" t="s">
        <v>1478</v>
      </c>
    </row>
    <row r="24" spans="2:37" ht="15" customHeight="1" x14ac:dyDescent="0.15">
      <c r="L24" s="9" t="s">
        <v>529</v>
      </c>
      <c r="M24" s="50" t="str">
        <f>IF(確建第四面別紙!M24="","",確建第四面別紙!M24)</f>
        <v/>
      </c>
      <c r="N24" s="9" t="s">
        <v>564</v>
      </c>
      <c r="O24" s="9" t="s">
        <v>523</v>
      </c>
      <c r="P24" s="9" t="s">
        <v>529</v>
      </c>
      <c r="Q24" s="334" t="str">
        <f>IF(確建第四面別紙!Q24="","",確建第四面別紙!Q24)</f>
        <v/>
      </c>
      <c r="R24" s="334"/>
      <c r="S24" s="334"/>
      <c r="T24" s="334"/>
      <c r="U24" s="334"/>
      <c r="V24" s="34" t="s">
        <v>1478</v>
      </c>
      <c r="W24" s="9" t="s">
        <v>529</v>
      </c>
      <c r="X24" s="334" t="str">
        <f>IF(確建第四面別紙!X24="","",確建第四面別紙!X24)</f>
        <v/>
      </c>
      <c r="Y24" s="334"/>
      <c r="Z24" s="334"/>
      <c r="AA24" s="334"/>
      <c r="AB24" s="334"/>
      <c r="AC24" s="34" t="s">
        <v>1478</v>
      </c>
      <c r="AD24" s="9" t="s">
        <v>529</v>
      </c>
      <c r="AE24" s="330">
        <f t="shared" si="0"/>
        <v>0</v>
      </c>
      <c r="AF24" s="330"/>
      <c r="AG24" s="330"/>
      <c r="AH24" s="330"/>
      <c r="AI24" s="330"/>
      <c r="AJ24" s="34" t="s">
        <v>1478</v>
      </c>
    </row>
    <row r="25" spans="2:37" ht="15" customHeight="1" x14ac:dyDescent="0.15">
      <c r="L25" s="9" t="s">
        <v>529</v>
      </c>
      <c r="M25" s="50" t="str">
        <f>IF(確建第四面別紙!M25="","",確建第四面別紙!M25)</f>
        <v/>
      </c>
      <c r="N25" s="9" t="s">
        <v>564</v>
      </c>
      <c r="O25" s="9" t="s">
        <v>523</v>
      </c>
      <c r="P25" s="9" t="s">
        <v>529</v>
      </c>
      <c r="Q25" s="334" t="str">
        <f>IF(確建第四面別紙!Q25="","",確建第四面別紙!Q25)</f>
        <v/>
      </c>
      <c r="R25" s="334"/>
      <c r="S25" s="334"/>
      <c r="T25" s="334"/>
      <c r="U25" s="334"/>
      <c r="V25" s="34" t="s">
        <v>1478</v>
      </c>
      <c r="W25" s="9" t="s">
        <v>529</v>
      </c>
      <c r="X25" s="334" t="str">
        <f>IF(確建第四面別紙!X25="","",確建第四面別紙!X25)</f>
        <v/>
      </c>
      <c r="Y25" s="334"/>
      <c r="Z25" s="334"/>
      <c r="AA25" s="334"/>
      <c r="AB25" s="334"/>
      <c r="AC25" s="34" t="s">
        <v>1478</v>
      </c>
      <c r="AD25" s="9" t="s">
        <v>529</v>
      </c>
      <c r="AE25" s="330">
        <f t="shared" si="0"/>
        <v>0</v>
      </c>
      <c r="AF25" s="330"/>
      <c r="AG25" s="330"/>
      <c r="AH25" s="330"/>
      <c r="AI25" s="330"/>
      <c r="AJ25" s="34" t="s">
        <v>1478</v>
      </c>
    </row>
    <row r="26" spans="2:37" ht="15" customHeight="1" x14ac:dyDescent="0.15">
      <c r="L26" s="9" t="s">
        <v>529</v>
      </c>
      <c r="M26" s="50" t="str">
        <f>IF(確建第四面別紙!M26="","",確建第四面別紙!M26)</f>
        <v/>
      </c>
      <c r="N26" s="9" t="s">
        <v>564</v>
      </c>
      <c r="O26" s="9" t="s">
        <v>523</v>
      </c>
      <c r="P26" s="9" t="s">
        <v>529</v>
      </c>
      <c r="Q26" s="334" t="str">
        <f>IF(確建第四面別紙!Q26="","",確建第四面別紙!Q26)</f>
        <v/>
      </c>
      <c r="R26" s="334"/>
      <c r="S26" s="334"/>
      <c r="T26" s="334"/>
      <c r="U26" s="334"/>
      <c r="V26" s="34" t="s">
        <v>1478</v>
      </c>
      <c r="W26" s="9" t="s">
        <v>529</v>
      </c>
      <c r="X26" s="334" t="str">
        <f>IF(確建第四面別紙!X26="","",確建第四面別紙!X26)</f>
        <v/>
      </c>
      <c r="Y26" s="334"/>
      <c r="Z26" s="334"/>
      <c r="AA26" s="334"/>
      <c r="AB26" s="334"/>
      <c r="AC26" s="34" t="s">
        <v>1478</v>
      </c>
      <c r="AD26" s="9" t="s">
        <v>529</v>
      </c>
      <c r="AE26" s="330">
        <f t="shared" si="0"/>
        <v>0</v>
      </c>
      <c r="AF26" s="330"/>
      <c r="AG26" s="330"/>
      <c r="AH26" s="330"/>
      <c r="AI26" s="330"/>
      <c r="AJ26" s="34" t="s">
        <v>1478</v>
      </c>
    </row>
    <row r="27" spans="2:37" ht="15" customHeight="1" x14ac:dyDescent="0.15">
      <c r="D27" s="6" t="s">
        <v>128</v>
      </c>
      <c r="E27" s="6" t="s">
        <v>131</v>
      </c>
      <c r="F27" s="6" t="s">
        <v>541</v>
      </c>
      <c r="K27" s="6" t="s">
        <v>567</v>
      </c>
      <c r="P27" s="9" t="s">
        <v>529</v>
      </c>
      <c r="Q27" s="330">
        <f>SUM(Q7:U26)</f>
        <v>0</v>
      </c>
      <c r="R27" s="330"/>
      <c r="S27" s="330"/>
      <c r="T27" s="330"/>
      <c r="U27" s="330"/>
      <c r="V27" s="34" t="s">
        <v>1478</v>
      </c>
      <c r="W27" s="9" t="s">
        <v>529</v>
      </c>
      <c r="X27" s="330">
        <f>SUM(X7:AB26)</f>
        <v>0</v>
      </c>
      <c r="Y27" s="330"/>
      <c r="Z27" s="330"/>
      <c r="AA27" s="330"/>
      <c r="AB27" s="330"/>
      <c r="AC27" s="34" t="s">
        <v>1478</v>
      </c>
      <c r="AD27" s="9" t="s">
        <v>529</v>
      </c>
      <c r="AE27" s="330">
        <f t="shared" si="0"/>
        <v>0</v>
      </c>
      <c r="AF27" s="330"/>
      <c r="AG27" s="330"/>
      <c r="AH27" s="330"/>
      <c r="AI27" s="330"/>
      <c r="AJ27" s="34" t="s">
        <v>1478</v>
      </c>
    </row>
    <row r="30" spans="2:37" ht="15" customHeight="1" x14ac:dyDescent="0.15">
      <c r="B30" s="289" t="s">
        <v>575</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row r="31" spans="2:37" ht="15" customHeight="1" x14ac:dyDescent="0.15">
      <c r="B31" s="30" t="s">
        <v>606</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row>
    <row r="32" spans="2:37" ht="15" customHeight="1" x14ac:dyDescent="0.15">
      <c r="B32" s="6" t="s">
        <v>1767</v>
      </c>
      <c r="P32" s="9" t="s">
        <v>529</v>
      </c>
      <c r="Q32" s="315" t="s">
        <v>539</v>
      </c>
      <c r="R32" s="315"/>
      <c r="S32" s="315"/>
      <c r="T32" s="315"/>
      <c r="U32" s="315"/>
      <c r="V32" s="9" t="s">
        <v>523</v>
      </c>
      <c r="W32" s="9" t="s">
        <v>529</v>
      </c>
      <c r="X32" s="315" t="s">
        <v>540</v>
      </c>
      <c r="Y32" s="315"/>
      <c r="Z32" s="315"/>
      <c r="AA32" s="315"/>
      <c r="AB32" s="315"/>
      <c r="AC32" s="9" t="s">
        <v>523</v>
      </c>
      <c r="AD32" s="9" t="s">
        <v>529</v>
      </c>
      <c r="AE32" s="315" t="s">
        <v>542</v>
      </c>
      <c r="AF32" s="315"/>
      <c r="AG32" s="315"/>
      <c r="AH32" s="315"/>
      <c r="AI32" s="315"/>
      <c r="AJ32" s="9" t="s">
        <v>523</v>
      </c>
    </row>
    <row r="33" spans="4:36" ht="15" customHeight="1" x14ac:dyDescent="0.15">
      <c r="D33" s="6" t="s">
        <v>128</v>
      </c>
      <c r="E33" s="6" t="s">
        <v>129</v>
      </c>
      <c r="F33" s="6" t="s">
        <v>598</v>
      </c>
      <c r="K33" s="6" t="s">
        <v>567</v>
      </c>
      <c r="L33" s="9" t="s">
        <v>529</v>
      </c>
      <c r="M33" s="50" t="str">
        <f>IF(確建第四面別紙!M33="","",確建第四面別紙!M33)</f>
        <v/>
      </c>
      <c r="N33" s="9" t="s">
        <v>564</v>
      </c>
      <c r="O33" s="9" t="s">
        <v>523</v>
      </c>
      <c r="P33" s="9" t="s">
        <v>529</v>
      </c>
      <c r="Q33" s="334" t="str">
        <f>IF(確建第四面別紙!Q33="","",確建第四面別紙!Q33)</f>
        <v/>
      </c>
      <c r="R33" s="334"/>
      <c r="S33" s="334"/>
      <c r="T33" s="334"/>
      <c r="U33" s="334"/>
      <c r="V33" s="34" t="s">
        <v>1478</v>
      </c>
      <c r="W33" s="9" t="s">
        <v>529</v>
      </c>
      <c r="X33" s="334" t="str">
        <f>IF(確建第四面別紙!X33="","",確建第四面別紙!X33)</f>
        <v/>
      </c>
      <c r="Y33" s="334"/>
      <c r="Z33" s="334"/>
      <c r="AA33" s="334"/>
      <c r="AB33" s="334"/>
      <c r="AC33" s="34" t="s">
        <v>1478</v>
      </c>
      <c r="AD33" s="9" t="s">
        <v>529</v>
      </c>
      <c r="AE33" s="330">
        <f>SUM(Q33,X33)</f>
        <v>0</v>
      </c>
      <c r="AF33" s="330"/>
      <c r="AG33" s="330"/>
      <c r="AH33" s="330"/>
      <c r="AI33" s="330"/>
      <c r="AJ33" s="34" t="s">
        <v>1478</v>
      </c>
    </row>
    <row r="34" spans="4:36" ht="15" customHeight="1" x14ac:dyDescent="0.15">
      <c r="L34" s="9" t="s">
        <v>529</v>
      </c>
      <c r="M34" s="50" t="str">
        <f>IF(確建第四面別紙!M34="","",確建第四面別紙!M34)</f>
        <v/>
      </c>
      <c r="N34" s="9" t="s">
        <v>564</v>
      </c>
      <c r="O34" s="9" t="s">
        <v>523</v>
      </c>
      <c r="P34" s="9" t="s">
        <v>529</v>
      </c>
      <c r="Q34" s="334" t="str">
        <f>IF(確建第四面別紙!Q34="","",確建第四面別紙!Q34)</f>
        <v/>
      </c>
      <c r="R34" s="334"/>
      <c r="S34" s="334"/>
      <c r="T34" s="334"/>
      <c r="U34" s="334"/>
      <c r="V34" s="34" t="s">
        <v>1478</v>
      </c>
      <c r="W34" s="9" t="s">
        <v>529</v>
      </c>
      <c r="X34" s="334" t="str">
        <f>IF(確建第四面別紙!X34="","",確建第四面別紙!X34)</f>
        <v/>
      </c>
      <c r="Y34" s="334"/>
      <c r="Z34" s="334"/>
      <c r="AA34" s="334"/>
      <c r="AB34" s="334"/>
      <c r="AC34" s="34" t="s">
        <v>1478</v>
      </c>
      <c r="AD34" s="9" t="s">
        <v>529</v>
      </c>
      <c r="AE34" s="330">
        <f t="shared" ref="AE34:AE53" si="1">SUM(Q34,X34)</f>
        <v>0</v>
      </c>
      <c r="AF34" s="330"/>
      <c r="AG34" s="330"/>
      <c r="AH34" s="330"/>
      <c r="AI34" s="330"/>
      <c r="AJ34" s="34" t="s">
        <v>1478</v>
      </c>
    </row>
    <row r="35" spans="4:36" ht="15" customHeight="1" x14ac:dyDescent="0.15">
      <c r="L35" s="9" t="s">
        <v>529</v>
      </c>
      <c r="M35" s="50" t="str">
        <f>IF(確建第四面別紙!M35="","",確建第四面別紙!M35)</f>
        <v/>
      </c>
      <c r="N35" s="9" t="s">
        <v>564</v>
      </c>
      <c r="O35" s="9" t="s">
        <v>523</v>
      </c>
      <c r="P35" s="9" t="s">
        <v>529</v>
      </c>
      <c r="Q35" s="334" t="str">
        <f>IF(確建第四面別紙!Q35="","",確建第四面別紙!Q35)</f>
        <v/>
      </c>
      <c r="R35" s="334"/>
      <c r="S35" s="334"/>
      <c r="T35" s="334"/>
      <c r="U35" s="334"/>
      <c r="V35" s="34" t="s">
        <v>1478</v>
      </c>
      <c r="W35" s="9" t="s">
        <v>529</v>
      </c>
      <c r="X35" s="334" t="str">
        <f>IF(確建第四面別紙!X35="","",確建第四面別紙!X35)</f>
        <v/>
      </c>
      <c r="Y35" s="334"/>
      <c r="Z35" s="334"/>
      <c r="AA35" s="334"/>
      <c r="AB35" s="334"/>
      <c r="AC35" s="34" t="s">
        <v>1478</v>
      </c>
      <c r="AD35" s="9" t="s">
        <v>529</v>
      </c>
      <c r="AE35" s="330">
        <f t="shared" si="1"/>
        <v>0</v>
      </c>
      <c r="AF35" s="330"/>
      <c r="AG35" s="330"/>
      <c r="AH35" s="330"/>
      <c r="AI35" s="330"/>
      <c r="AJ35" s="34" t="s">
        <v>1478</v>
      </c>
    </row>
    <row r="36" spans="4:36" ht="15" customHeight="1" x14ac:dyDescent="0.15">
      <c r="L36" s="9" t="s">
        <v>529</v>
      </c>
      <c r="M36" s="50" t="str">
        <f>IF(確建第四面別紙!M36="","",確建第四面別紙!M36)</f>
        <v/>
      </c>
      <c r="N36" s="9" t="s">
        <v>564</v>
      </c>
      <c r="O36" s="9" t="s">
        <v>523</v>
      </c>
      <c r="P36" s="9" t="s">
        <v>529</v>
      </c>
      <c r="Q36" s="334" t="str">
        <f>IF(確建第四面別紙!Q36="","",確建第四面別紙!Q36)</f>
        <v/>
      </c>
      <c r="R36" s="334"/>
      <c r="S36" s="334"/>
      <c r="T36" s="334"/>
      <c r="U36" s="334"/>
      <c r="V36" s="34" t="s">
        <v>1478</v>
      </c>
      <c r="W36" s="9" t="s">
        <v>529</v>
      </c>
      <c r="X36" s="334" t="str">
        <f>IF(確建第四面別紙!X36="","",確建第四面別紙!X36)</f>
        <v/>
      </c>
      <c r="Y36" s="334"/>
      <c r="Z36" s="334"/>
      <c r="AA36" s="334"/>
      <c r="AB36" s="334"/>
      <c r="AC36" s="34" t="s">
        <v>1478</v>
      </c>
      <c r="AD36" s="9" t="s">
        <v>529</v>
      </c>
      <c r="AE36" s="330">
        <f t="shared" si="1"/>
        <v>0</v>
      </c>
      <c r="AF36" s="330"/>
      <c r="AG36" s="330"/>
      <c r="AH36" s="330"/>
      <c r="AI36" s="330"/>
      <c r="AJ36" s="34" t="s">
        <v>1478</v>
      </c>
    </row>
    <row r="37" spans="4:36" ht="15" customHeight="1" x14ac:dyDescent="0.15">
      <c r="L37" s="9" t="s">
        <v>529</v>
      </c>
      <c r="M37" s="50" t="str">
        <f>IF(確建第四面別紙!M37="","",確建第四面別紙!M37)</f>
        <v/>
      </c>
      <c r="N37" s="9" t="s">
        <v>564</v>
      </c>
      <c r="O37" s="9" t="s">
        <v>523</v>
      </c>
      <c r="P37" s="9" t="s">
        <v>529</v>
      </c>
      <c r="Q37" s="334" t="str">
        <f>IF(確建第四面別紙!Q37="","",確建第四面別紙!Q37)</f>
        <v/>
      </c>
      <c r="R37" s="334"/>
      <c r="S37" s="334"/>
      <c r="T37" s="334"/>
      <c r="U37" s="334"/>
      <c r="V37" s="34" t="s">
        <v>1478</v>
      </c>
      <c r="W37" s="9" t="s">
        <v>529</v>
      </c>
      <c r="X37" s="334" t="str">
        <f>IF(確建第四面別紙!X37="","",確建第四面別紙!X37)</f>
        <v/>
      </c>
      <c r="Y37" s="334"/>
      <c r="Z37" s="334"/>
      <c r="AA37" s="334"/>
      <c r="AB37" s="334"/>
      <c r="AC37" s="34" t="s">
        <v>1478</v>
      </c>
      <c r="AD37" s="9" t="s">
        <v>529</v>
      </c>
      <c r="AE37" s="330">
        <f t="shared" si="1"/>
        <v>0</v>
      </c>
      <c r="AF37" s="330"/>
      <c r="AG37" s="330"/>
      <c r="AH37" s="330"/>
      <c r="AI37" s="330"/>
      <c r="AJ37" s="34" t="s">
        <v>1478</v>
      </c>
    </row>
    <row r="38" spans="4:36" ht="15" customHeight="1" x14ac:dyDescent="0.15">
      <c r="L38" s="9" t="s">
        <v>529</v>
      </c>
      <c r="M38" s="50" t="str">
        <f>IF(確建第四面別紙!M38="","",確建第四面別紙!M38)</f>
        <v/>
      </c>
      <c r="N38" s="9" t="s">
        <v>564</v>
      </c>
      <c r="O38" s="9" t="s">
        <v>523</v>
      </c>
      <c r="P38" s="9" t="s">
        <v>529</v>
      </c>
      <c r="Q38" s="334" t="str">
        <f>IF(確建第四面別紙!Q38="","",確建第四面別紙!Q38)</f>
        <v/>
      </c>
      <c r="R38" s="334"/>
      <c r="S38" s="334"/>
      <c r="T38" s="334"/>
      <c r="U38" s="334"/>
      <c r="V38" s="34" t="s">
        <v>1478</v>
      </c>
      <c r="W38" s="9" t="s">
        <v>529</v>
      </c>
      <c r="X38" s="334" t="str">
        <f>IF(確建第四面別紙!X38="","",確建第四面別紙!X38)</f>
        <v/>
      </c>
      <c r="Y38" s="334"/>
      <c r="Z38" s="334"/>
      <c r="AA38" s="334"/>
      <c r="AB38" s="334"/>
      <c r="AC38" s="34" t="s">
        <v>1478</v>
      </c>
      <c r="AD38" s="9" t="s">
        <v>529</v>
      </c>
      <c r="AE38" s="330">
        <f t="shared" si="1"/>
        <v>0</v>
      </c>
      <c r="AF38" s="330"/>
      <c r="AG38" s="330"/>
      <c r="AH38" s="330"/>
      <c r="AI38" s="330"/>
      <c r="AJ38" s="34" t="s">
        <v>1478</v>
      </c>
    </row>
    <row r="39" spans="4:36" ht="15" customHeight="1" x14ac:dyDescent="0.15">
      <c r="L39" s="9" t="s">
        <v>529</v>
      </c>
      <c r="M39" s="50" t="str">
        <f>IF(確建第四面別紙!M39="","",確建第四面別紙!M39)</f>
        <v/>
      </c>
      <c r="N39" s="9" t="s">
        <v>564</v>
      </c>
      <c r="O39" s="9" t="s">
        <v>523</v>
      </c>
      <c r="P39" s="9" t="s">
        <v>529</v>
      </c>
      <c r="Q39" s="334" t="str">
        <f>IF(確建第四面別紙!Q39="","",確建第四面別紙!Q39)</f>
        <v/>
      </c>
      <c r="R39" s="334"/>
      <c r="S39" s="334"/>
      <c r="T39" s="334"/>
      <c r="U39" s="334"/>
      <c r="V39" s="34" t="s">
        <v>1478</v>
      </c>
      <c r="W39" s="9" t="s">
        <v>529</v>
      </c>
      <c r="X39" s="334" t="str">
        <f>IF(確建第四面別紙!X39="","",確建第四面別紙!X39)</f>
        <v/>
      </c>
      <c r="Y39" s="334"/>
      <c r="Z39" s="334"/>
      <c r="AA39" s="334"/>
      <c r="AB39" s="334"/>
      <c r="AC39" s="34" t="s">
        <v>1478</v>
      </c>
      <c r="AD39" s="9" t="s">
        <v>529</v>
      </c>
      <c r="AE39" s="330">
        <f t="shared" si="1"/>
        <v>0</v>
      </c>
      <c r="AF39" s="330"/>
      <c r="AG39" s="330"/>
      <c r="AH39" s="330"/>
      <c r="AI39" s="330"/>
      <c r="AJ39" s="34" t="s">
        <v>1478</v>
      </c>
    </row>
    <row r="40" spans="4:36" ht="15" customHeight="1" x14ac:dyDescent="0.15">
      <c r="L40" s="9" t="s">
        <v>529</v>
      </c>
      <c r="M40" s="50" t="str">
        <f>IF(確建第四面別紙!M40="","",確建第四面別紙!M40)</f>
        <v/>
      </c>
      <c r="N40" s="9" t="s">
        <v>564</v>
      </c>
      <c r="O40" s="9" t="s">
        <v>523</v>
      </c>
      <c r="P40" s="9" t="s">
        <v>529</v>
      </c>
      <c r="Q40" s="334" t="str">
        <f>IF(確建第四面別紙!Q40="","",確建第四面別紙!Q40)</f>
        <v/>
      </c>
      <c r="R40" s="334"/>
      <c r="S40" s="334"/>
      <c r="T40" s="334"/>
      <c r="U40" s="334"/>
      <c r="V40" s="34" t="s">
        <v>1478</v>
      </c>
      <c r="W40" s="9" t="s">
        <v>529</v>
      </c>
      <c r="X40" s="334" t="str">
        <f>IF(確建第四面別紙!X40="","",確建第四面別紙!X40)</f>
        <v/>
      </c>
      <c r="Y40" s="334"/>
      <c r="Z40" s="334"/>
      <c r="AA40" s="334"/>
      <c r="AB40" s="334"/>
      <c r="AC40" s="34" t="s">
        <v>1478</v>
      </c>
      <c r="AD40" s="9" t="s">
        <v>529</v>
      </c>
      <c r="AE40" s="330">
        <f t="shared" si="1"/>
        <v>0</v>
      </c>
      <c r="AF40" s="330"/>
      <c r="AG40" s="330"/>
      <c r="AH40" s="330"/>
      <c r="AI40" s="330"/>
      <c r="AJ40" s="34" t="s">
        <v>1478</v>
      </c>
    </row>
    <row r="41" spans="4:36" ht="15" customHeight="1" x14ac:dyDescent="0.15">
      <c r="L41" s="9" t="s">
        <v>529</v>
      </c>
      <c r="M41" s="50" t="str">
        <f>IF(確建第四面別紙!M41="","",確建第四面別紙!M41)</f>
        <v/>
      </c>
      <c r="N41" s="9" t="s">
        <v>564</v>
      </c>
      <c r="O41" s="9" t="s">
        <v>523</v>
      </c>
      <c r="P41" s="9" t="s">
        <v>529</v>
      </c>
      <c r="Q41" s="334" t="str">
        <f>IF(確建第四面別紙!Q41="","",確建第四面別紙!Q41)</f>
        <v/>
      </c>
      <c r="R41" s="334"/>
      <c r="S41" s="334"/>
      <c r="T41" s="334"/>
      <c r="U41" s="334"/>
      <c r="V41" s="34" t="s">
        <v>1478</v>
      </c>
      <c r="W41" s="9" t="s">
        <v>529</v>
      </c>
      <c r="X41" s="334" t="str">
        <f>IF(確建第四面別紙!X41="","",確建第四面別紙!X41)</f>
        <v/>
      </c>
      <c r="Y41" s="334"/>
      <c r="Z41" s="334"/>
      <c r="AA41" s="334"/>
      <c r="AB41" s="334"/>
      <c r="AC41" s="34" t="s">
        <v>1478</v>
      </c>
      <c r="AD41" s="9" t="s">
        <v>529</v>
      </c>
      <c r="AE41" s="330">
        <f t="shared" si="1"/>
        <v>0</v>
      </c>
      <c r="AF41" s="330"/>
      <c r="AG41" s="330"/>
      <c r="AH41" s="330"/>
      <c r="AI41" s="330"/>
      <c r="AJ41" s="34" t="s">
        <v>1478</v>
      </c>
    </row>
    <row r="42" spans="4:36" ht="15" customHeight="1" x14ac:dyDescent="0.15">
      <c r="L42" s="9" t="s">
        <v>529</v>
      </c>
      <c r="M42" s="50" t="str">
        <f>IF(確建第四面別紙!M42="","",確建第四面別紙!M42)</f>
        <v/>
      </c>
      <c r="N42" s="9" t="s">
        <v>564</v>
      </c>
      <c r="O42" s="9" t="s">
        <v>523</v>
      </c>
      <c r="P42" s="9" t="s">
        <v>529</v>
      </c>
      <c r="Q42" s="334" t="str">
        <f>IF(確建第四面別紙!Q42="","",確建第四面別紙!Q42)</f>
        <v/>
      </c>
      <c r="R42" s="334"/>
      <c r="S42" s="334"/>
      <c r="T42" s="334"/>
      <c r="U42" s="334"/>
      <c r="V42" s="34" t="s">
        <v>1478</v>
      </c>
      <c r="W42" s="9" t="s">
        <v>529</v>
      </c>
      <c r="X42" s="334" t="str">
        <f>IF(確建第四面別紙!X42="","",確建第四面別紙!X42)</f>
        <v/>
      </c>
      <c r="Y42" s="334"/>
      <c r="Z42" s="334"/>
      <c r="AA42" s="334"/>
      <c r="AB42" s="334"/>
      <c r="AC42" s="34" t="s">
        <v>1478</v>
      </c>
      <c r="AD42" s="9" t="s">
        <v>529</v>
      </c>
      <c r="AE42" s="330">
        <f t="shared" si="1"/>
        <v>0</v>
      </c>
      <c r="AF42" s="330"/>
      <c r="AG42" s="330"/>
      <c r="AH42" s="330"/>
      <c r="AI42" s="330"/>
      <c r="AJ42" s="34" t="s">
        <v>1478</v>
      </c>
    </row>
    <row r="43" spans="4:36" ht="15" customHeight="1" x14ac:dyDescent="0.15">
      <c r="L43" s="9" t="s">
        <v>529</v>
      </c>
      <c r="M43" s="50" t="str">
        <f>IF(確建第四面別紙!M43="","",確建第四面別紙!M43)</f>
        <v/>
      </c>
      <c r="N43" s="9" t="s">
        <v>564</v>
      </c>
      <c r="O43" s="9" t="s">
        <v>523</v>
      </c>
      <c r="P43" s="9" t="s">
        <v>529</v>
      </c>
      <c r="Q43" s="334" t="str">
        <f>IF(確建第四面別紙!Q43="","",確建第四面別紙!Q43)</f>
        <v/>
      </c>
      <c r="R43" s="334"/>
      <c r="S43" s="334"/>
      <c r="T43" s="334"/>
      <c r="U43" s="334"/>
      <c r="V43" s="34" t="s">
        <v>1478</v>
      </c>
      <c r="W43" s="9" t="s">
        <v>529</v>
      </c>
      <c r="X43" s="334" t="str">
        <f>IF(確建第四面別紙!X43="","",確建第四面別紙!X43)</f>
        <v/>
      </c>
      <c r="Y43" s="334"/>
      <c r="Z43" s="334"/>
      <c r="AA43" s="334"/>
      <c r="AB43" s="334"/>
      <c r="AC43" s="34" t="s">
        <v>1478</v>
      </c>
      <c r="AD43" s="9" t="s">
        <v>529</v>
      </c>
      <c r="AE43" s="330">
        <f t="shared" si="1"/>
        <v>0</v>
      </c>
      <c r="AF43" s="330"/>
      <c r="AG43" s="330"/>
      <c r="AH43" s="330"/>
      <c r="AI43" s="330"/>
      <c r="AJ43" s="34" t="s">
        <v>1478</v>
      </c>
    </row>
    <row r="44" spans="4:36" ht="15" customHeight="1" x14ac:dyDescent="0.15">
      <c r="L44" s="9" t="s">
        <v>529</v>
      </c>
      <c r="M44" s="50" t="str">
        <f>IF(確建第四面別紙!M44="","",確建第四面別紙!M44)</f>
        <v/>
      </c>
      <c r="N44" s="9" t="s">
        <v>564</v>
      </c>
      <c r="O44" s="9" t="s">
        <v>523</v>
      </c>
      <c r="P44" s="9" t="s">
        <v>529</v>
      </c>
      <c r="Q44" s="334" t="str">
        <f>IF(確建第四面別紙!Q44="","",確建第四面別紙!Q44)</f>
        <v/>
      </c>
      <c r="R44" s="334"/>
      <c r="S44" s="334"/>
      <c r="T44" s="334"/>
      <c r="U44" s="334"/>
      <c r="V44" s="34" t="s">
        <v>1478</v>
      </c>
      <c r="W44" s="9" t="s">
        <v>529</v>
      </c>
      <c r="X44" s="334" t="str">
        <f>IF(確建第四面別紙!X44="","",確建第四面別紙!X44)</f>
        <v/>
      </c>
      <c r="Y44" s="334"/>
      <c r="Z44" s="334"/>
      <c r="AA44" s="334"/>
      <c r="AB44" s="334"/>
      <c r="AC44" s="34" t="s">
        <v>1478</v>
      </c>
      <c r="AD44" s="9" t="s">
        <v>529</v>
      </c>
      <c r="AE44" s="330">
        <f t="shared" si="1"/>
        <v>0</v>
      </c>
      <c r="AF44" s="330"/>
      <c r="AG44" s="330"/>
      <c r="AH44" s="330"/>
      <c r="AI44" s="330"/>
      <c r="AJ44" s="34" t="s">
        <v>1478</v>
      </c>
    </row>
    <row r="45" spans="4:36" ht="15" customHeight="1" x14ac:dyDescent="0.15">
      <c r="L45" s="9" t="s">
        <v>529</v>
      </c>
      <c r="M45" s="50" t="str">
        <f>IF(確建第四面別紙!M45="","",確建第四面別紙!M45)</f>
        <v/>
      </c>
      <c r="N45" s="9" t="s">
        <v>564</v>
      </c>
      <c r="O45" s="9" t="s">
        <v>523</v>
      </c>
      <c r="P45" s="9" t="s">
        <v>529</v>
      </c>
      <c r="Q45" s="334" t="str">
        <f>IF(確建第四面別紙!Q45="","",確建第四面別紙!Q45)</f>
        <v/>
      </c>
      <c r="R45" s="334"/>
      <c r="S45" s="334"/>
      <c r="T45" s="334"/>
      <c r="U45" s="334"/>
      <c r="V45" s="34" t="s">
        <v>1478</v>
      </c>
      <c r="W45" s="9" t="s">
        <v>529</v>
      </c>
      <c r="X45" s="334" t="str">
        <f>IF(確建第四面別紙!X45="","",確建第四面別紙!X45)</f>
        <v/>
      </c>
      <c r="Y45" s="334"/>
      <c r="Z45" s="334"/>
      <c r="AA45" s="334"/>
      <c r="AB45" s="334"/>
      <c r="AC45" s="34" t="s">
        <v>1478</v>
      </c>
      <c r="AD45" s="9" t="s">
        <v>529</v>
      </c>
      <c r="AE45" s="330">
        <f t="shared" si="1"/>
        <v>0</v>
      </c>
      <c r="AF45" s="330"/>
      <c r="AG45" s="330"/>
      <c r="AH45" s="330"/>
      <c r="AI45" s="330"/>
      <c r="AJ45" s="34" t="s">
        <v>1478</v>
      </c>
    </row>
    <row r="46" spans="4:36" ht="15" customHeight="1" x14ac:dyDescent="0.15">
      <c r="L46" s="9" t="s">
        <v>529</v>
      </c>
      <c r="M46" s="50" t="str">
        <f>IF(確建第四面別紙!M46="","",確建第四面別紙!M46)</f>
        <v/>
      </c>
      <c r="N46" s="9" t="s">
        <v>564</v>
      </c>
      <c r="O46" s="9" t="s">
        <v>523</v>
      </c>
      <c r="P46" s="9" t="s">
        <v>529</v>
      </c>
      <c r="Q46" s="334" t="str">
        <f>IF(確建第四面別紙!Q46="","",確建第四面別紙!Q46)</f>
        <v/>
      </c>
      <c r="R46" s="334"/>
      <c r="S46" s="334"/>
      <c r="T46" s="334"/>
      <c r="U46" s="334"/>
      <c r="V46" s="34" t="s">
        <v>1478</v>
      </c>
      <c r="W46" s="9" t="s">
        <v>529</v>
      </c>
      <c r="X46" s="334" t="str">
        <f>IF(確建第四面別紙!X46="","",確建第四面別紙!X46)</f>
        <v/>
      </c>
      <c r="Y46" s="334"/>
      <c r="Z46" s="334"/>
      <c r="AA46" s="334"/>
      <c r="AB46" s="334"/>
      <c r="AC46" s="34" t="s">
        <v>1478</v>
      </c>
      <c r="AD46" s="9" t="s">
        <v>529</v>
      </c>
      <c r="AE46" s="330">
        <f t="shared" si="1"/>
        <v>0</v>
      </c>
      <c r="AF46" s="330"/>
      <c r="AG46" s="330"/>
      <c r="AH46" s="330"/>
      <c r="AI46" s="330"/>
      <c r="AJ46" s="34" t="s">
        <v>1478</v>
      </c>
    </row>
    <row r="47" spans="4:36" ht="15" customHeight="1" x14ac:dyDescent="0.15">
      <c r="L47" s="9" t="s">
        <v>529</v>
      </c>
      <c r="M47" s="50" t="str">
        <f>IF(確建第四面別紙!M47="","",確建第四面別紙!M47)</f>
        <v/>
      </c>
      <c r="N47" s="9" t="s">
        <v>564</v>
      </c>
      <c r="O47" s="9" t="s">
        <v>523</v>
      </c>
      <c r="P47" s="9" t="s">
        <v>529</v>
      </c>
      <c r="Q47" s="334" t="str">
        <f>IF(確建第四面別紙!Q47="","",確建第四面別紙!Q47)</f>
        <v/>
      </c>
      <c r="R47" s="334"/>
      <c r="S47" s="334"/>
      <c r="T47" s="334"/>
      <c r="U47" s="334"/>
      <c r="V47" s="34" t="s">
        <v>1478</v>
      </c>
      <c r="W47" s="9" t="s">
        <v>529</v>
      </c>
      <c r="X47" s="334" t="str">
        <f>IF(確建第四面別紙!X47="","",確建第四面別紙!X47)</f>
        <v/>
      </c>
      <c r="Y47" s="334"/>
      <c r="Z47" s="334"/>
      <c r="AA47" s="334"/>
      <c r="AB47" s="334"/>
      <c r="AC47" s="34" t="s">
        <v>1478</v>
      </c>
      <c r="AD47" s="9" t="s">
        <v>529</v>
      </c>
      <c r="AE47" s="330">
        <f t="shared" si="1"/>
        <v>0</v>
      </c>
      <c r="AF47" s="330"/>
      <c r="AG47" s="330"/>
      <c r="AH47" s="330"/>
      <c r="AI47" s="330"/>
      <c r="AJ47" s="34" t="s">
        <v>1478</v>
      </c>
    </row>
    <row r="48" spans="4:36" ht="15" customHeight="1" x14ac:dyDescent="0.15">
      <c r="L48" s="9" t="s">
        <v>529</v>
      </c>
      <c r="M48" s="50" t="str">
        <f>IF(確建第四面別紙!M48="","",確建第四面別紙!M48)</f>
        <v/>
      </c>
      <c r="N48" s="9" t="s">
        <v>564</v>
      </c>
      <c r="O48" s="9" t="s">
        <v>523</v>
      </c>
      <c r="P48" s="9" t="s">
        <v>529</v>
      </c>
      <c r="Q48" s="334" t="str">
        <f>IF(確建第四面別紙!Q48="","",確建第四面別紙!Q48)</f>
        <v/>
      </c>
      <c r="R48" s="334"/>
      <c r="S48" s="334"/>
      <c r="T48" s="334"/>
      <c r="U48" s="334"/>
      <c r="V48" s="34" t="s">
        <v>1478</v>
      </c>
      <c r="W48" s="9" t="s">
        <v>529</v>
      </c>
      <c r="X48" s="334" t="str">
        <f>IF(確建第四面別紙!X48="","",確建第四面別紙!X48)</f>
        <v/>
      </c>
      <c r="Y48" s="334"/>
      <c r="Z48" s="334"/>
      <c r="AA48" s="334"/>
      <c r="AB48" s="334"/>
      <c r="AC48" s="34" t="s">
        <v>1478</v>
      </c>
      <c r="AD48" s="9" t="s">
        <v>529</v>
      </c>
      <c r="AE48" s="330">
        <f t="shared" si="1"/>
        <v>0</v>
      </c>
      <c r="AF48" s="330"/>
      <c r="AG48" s="330"/>
      <c r="AH48" s="330"/>
      <c r="AI48" s="330"/>
      <c r="AJ48" s="34" t="s">
        <v>1478</v>
      </c>
    </row>
    <row r="49" spans="4:36" ht="15" customHeight="1" x14ac:dyDescent="0.15">
      <c r="L49" s="9" t="s">
        <v>529</v>
      </c>
      <c r="M49" s="50" t="str">
        <f>IF(確建第四面別紙!M49="","",確建第四面別紙!M49)</f>
        <v/>
      </c>
      <c r="N49" s="9" t="s">
        <v>564</v>
      </c>
      <c r="O49" s="9" t="s">
        <v>523</v>
      </c>
      <c r="P49" s="9" t="s">
        <v>529</v>
      </c>
      <c r="Q49" s="334" t="str">
        <f>IF(確建第四面別紙!Q49="","",確建第四面別紙!Q49)</f>
        <v/>
      </c>
      <c r="R49" s="334"/>
      <c r="S49" s="334"/>
      <c r="T49" s="334"/>
      <c r="U49" s="334"/>
      <c r="V49" s="34" t="s">
        <v>1478</v>
      </c>
      <c r="W49" s="9" t="s">
        <v>529</v>
      </c>
      <c r="X49" s="334" t="str">
        <f>IF(確建第四面別紙!X49="","",確建第四面別紙!X49)</f>
        <v/>
      </c>
      <c r="Y49" s="334"/>
      <c r="Z49" s="334"/>
      <c r="AA49" s="334"/>
      <c r="AB49" s="334"/>
      <c r="AC49" s="34" t="s">
        <v>1478</v>
      </c>
      <c r="AD49" s="9" t="s">
        <v>529</v>
      </c>
      <c r="AE49" s="330">
        <f t="shared" si="1"/>
        <v>0</v>
      </c>
      <c r="AF49" s="330"/>
      <c r="AG49" s="330"/>
      <c r="AH49" s="330"/>
      <c r="AI49" s="330"/>
      <c r="AJ49" s="34" t="s">
        <v>1478</v>
      </c>
    </row>
    <row r="50" spans="4:36" ht="15" customHeight="1" x14ac:dyDescent="0.15">
      <c r="L50" s="9" t="s">
        <v>529</v>
      </c>
      <c r="M50" s="50" t="str">
        <f>IF(確建第四面別紙!M50="","",確建第四面別紙!M50)</f>
        <v/>
      </c>
      <c r="N50" s="9" t="s">
        <v>564</v>
      </c>
      <c r="O50" s="9" t="s">
        <v>523</v>
      </c>
      <c r="P50" s="9" t="s">
        <v>529</v>
      </c>
      <c r="Q50" s="334" t="str">
        <f>IF(確建第四面別紙!Q50="","",確建第四面別紙!Q50)</f>
        <v/>
      </c>
      <c r="R50" s="334"/>
      <c r="S50" s="334"/>
      <c r="T50" s="334"/>
      <c r="U50" s="334"/>
      <c r="V50" s="34" t="s">
        <v>1478</v>
      </c>
      <c r="W50" s="9" t="s">
        <v>529</v>
      </c>
      <c r="X50" s="334" t="str">
        <f>IF(確建第四面別紙!X50="","",確建第四面別紙!X50)</f>
        <v/>
      </c>
      <c r="Y50" s="334"/>
      <c r="Z50" s="334"/>
      <c r="AA50" s="334"/>
      <c r="AB50" s="334"/>
      <c r="AC50" s="34" t="s">
        <v>1478</v>
      </c>
      <c r="AD50" s="9" t="s">
        <v>529</v>
      </c>
      <c r="AE50" s="330">
        <f t="shared" si="1"/>
        <v>0</v>
      </c>
      <c r="AF50" s="330"/>
      <c r="AG50" s="330"/>
      <c r="AH50" s="330"/>
      <c r="AI50" s="330"/>
      <c r="AJ50" s="34" t="s">
        <v>1478</v>
      </c>
    </row>
    <row r="51" spans="4:36" ht="15" customHeight="1" x14ac:dyDescent="0.15">
      <c r="L51" s="9" t="s">
        <v>529</v>
      </c>
      <c r="M51" s="50" t="str">
        <f>IF(確建第四面別紙!M51="","",確建第四面別紙!M51)</f>
        <v/>
      </c>
      <c r="N51" s="9" t="s">
        <v>564</v>
      </c>
      <c r="O51" s="9" t="s">
        <v>523</v>
      </c>
      <c r="P51" s="9" t="s">
        <v>529</v>
      </c>
      <c r="Q51" s="334" t="str">
        <f>IF(確建第四面別紙!Q51="","",確建第四面別紙!Q51)</f>
        <v/>
      </c>
      <c r="R51" s="334"/>
      <c r="S51" s="334"/>
      <c r="T51" s="334"/>
      <c r="U51" s="334"/>
      <c r="V51" s="34" t="s">
        <v>1478</v>
      </c>
      <c r="W51" s="9" t="s">
        <v>529</v>
      </c>
      <c r="X51" s="334" t="str">
        <f>IF(確建第四面別紙!X51="","",確建第四面別紙!X51)</f>
        <v/>
      </c>
      <c r="Y51" s="334"/>
      <c r="Z51" s="334"/>
      <c r="AA51" s="334"/>
      <c r="AB51" s="334"/>
      <c r="AC51" s="34" t="s">
        <v>1478</v>
      </c>
      <c r="AD51" s="9" t="s">
        <v>529</v>
      </c>
      <c r="AE51" s="330">
        <f t="shared" si="1"/>
        <v>0</v>
      </c>
      <c r="AF51" s="330"/>
      <c r="AG51" s="330"/>
      <c r="AH51" s="330"/>
      <c r="AI51" s="330"/>
      <c r="AJ51" s="34" t="s">
        <v>1478</v>
      </c>
    </row>
    <row r="52" spans="4:36" ht="15" customHeight="1" x14ac:dyDescent="0.15">
      <c r="L52" s="9" t="s">
        <v>529</v>
      </c>
      <c r="M52" s="50" t="str">
        <f>IF(確建第四面別紙!M52="","",確建第四面別紙!M52)</f>
        <v/>
      </c>
      <c r="N52" s="9" t="s">
        <v>564</v>
      </c>
      <c r="O52" s="9" t="s">
        <v>523</v>
      </c>
      <c r="P52" s="9" t="s">
        <v>529</v>
      </c>
      <c r="Q52" s="334" t="str">
        <f>IF(確建第四面別紙!Q52="","",確建第四面別紙!Q52)</f>
        <v/>
      </c>
      <c r="R52" s="334"/>
      <c r="S52" s="334"/>
      <c r="T52" s="334"/>
      <c r="U52" s="334"/>
      <c r="V52" s="34" t="s">
        <v>1478</v>
      </c>
      <c r="W52" s="9" t="s">
        <v>529</v>
      </c>
      <c r="X52" s="334" t="str">
        <f>IF(確建第四面別紙!X52="","",確建第四面別紙!X52)</f>
        <v/>
      </c>
      <c r="Y52" s="334"/>
      <c r="Z52" s="334"/>
      <c r="AA52" s="334"/>
      <c r="AB52" s="334"/>
      <c r="AC52" s="34" t="s">
        <v>1478</v>
      </c>
      <c r="AD52" s="9" t="s">
        <v>529</v>
      </c>
      <c r="AE52" s="330">
        <f t="shared" si="1"/>
        <v>0</v>
      </c>
      <c r="AF52" s="330"/>
      <c r="AG52" s="330"/>
      <c r="AH52" s="330"/>
      <c r="AI52" s="330"/>
      <c r="AJ52" s="34" t="s">
        <v>1478</v>
      </c>
    </row>
    <row r="53" spans="4:36" ht="15" customHeight="1" x14ac:dyDescent="0.15">
      <c r="D53" s="6" t="s">
        <v>128</v>
      </c>
      <c r="E53" s="6" t="s">
        <v>131</v>
      </c>
      <c r="F53" s="6" t="s">
        <v>541</v>
      </c>
      <c r="K53" s="6" t="s">
        <v>567</v>
      </c>
      <c r="P53" s="9" t="s">
        <v>529</v>
      </c>
      <c r="Q53" s="330">
        <f>SUM(Q33:U52)</f>
        <v>0</v>
      </c>
      <c r="R53" s="330"/>
      <c r="S53" s="330"/>
      <c r="T53" s="330"/>
      <c r="U53" s="330"/>
      <c r="V53" s="34" t="s">
        <v>1478</v>
      </c>
      <c r="W53" s="9" t="s">
        <v>529</v>
      </c>
      <c r="X53" s="330">
        <f>SUM(X33:AB52)</f>
        <v>0</v>
      </c>
      <c r="Y53" s="330"/>
      <c r="Z53" s="330"/>
      <c r="AA53" s="330"/>
      <c r="AB53" s="330"/>
      <c r="AC53" s="34" t="s">
        <v>1478</v>
      </c>
      <c r="AD53" s="9" t="s">
        <v>529</v>
      </c>
      <c r="AE53" s="330">
        <f t="shared" si="1"/>
        <v>0</v>
      </c>
      <c r="AF53" s="330"/>
      <c r="AG53" s="330"/>
      <c r="AH53" s="330"/>
      <c r="AI53" s="330"/>
      <c r="AJ53" s="34" t="s">
        <v>1478</v>
      </c>
    </row>
  </sheetData>
  <mergeCells count="134">
    <mergeCell ref="Q8:U8"/>
    <mergeCell ref="X8:AB8"/>
    <mergeCell ref="AE8:AI8"/>
    <mergeCell ref="Q9:U9"/>
    <mergeCell ref="X9:AB9"/>
    <mergeCell ref="AE9:AI9"/>
    <mergeCell ref="B4:AK4"/>
    <mergeCell ref="Q6:U6"/>
    <mergeCell ref="X6:AB6"/>
    <mergeCell ref="AE6:AI6"/>
    <mergeCell ref="Q7:U7"/>
    <mergeCell ref="X7:AB7"/>
    <mergeCell ref="AE7:AI7"/>
    <mergeCell ref="Q12:U12"/>
    <mergeCell ref="X12:AB12"/>
    <mergeCell ref="AE12:AI12"/>
    <mergeCell ref="Q13:U13"/>
    <mergeCell ref="X13:AB13"/>
    <mergeCell ref="AE13:AI13"/>
    <mergeCell ref="Q10:U10"/>
    <mergeCell ref="X10:AB10"/>
    <mergeCell ref="AE10:AI10"/>
    <mergeCell ref="Q11:U11"/>
    <mergeCell ref="X11:AB11"/>
    <mergeCell ref="AE11:AI11"/>
    <mergeCell ref="Q16:U16"/>
    <mergeCell ref="X16:AB16"/>
    <mergeCell ref="AE16:AI16"/>
    <mergeCell ref="Q17:U17"/>
    <mergeCell ref="X17:AB17"/>
    <mergeCell ref="AE17:AI17"/>
    <mergeCell ref="Q14:U14"/>
    <mergeCell ref="X14:AB14"/>
    <mergeCell ref="AE14:AI14"/>
    <mergeCell ref="Q15:U15"/>
    <mergeCell ref="X15:AB15"/>
    <mergeCell ref="AE15:AI15"/>
    <mergeCell ref="Q20:U20"/>
    <mergeCell ref="X20:AB20"/>
    <mergeCell ref="AE20:AI20"/>
    <mergeCell ref="Q21:U21"/>
    <mergeCell ref="X21:AB21"/>
    <mergeCell ref="AE21:AI21"/>
    <mergeCell ref="Q18:U18"/>
    <mergeCell ref="X18:AB18"/>
    <mergeCell ref="AE18:AI18"/>
    <mergeCell ref="Q19:U19"/>
    <mergeCell ref="X19:AB19"/>
    <mergeCell ref="AE19:AI19"/>
    <mergeCell ref="Q24:U24"/>
    <mergeCell ref="X24:AB24"/>
    <mergeCell ref="AE24:AI24"/>
    <mergeCell ref="Q25:U25"/>
    <mergeCell ref="X25:AB25"/>
    <mergeCell ref="AE25:AI25"/>
    <mergeCell ref="Q22:U22"/>
    <mergeCell ref="X22:AB22"/>
    <mergeCell ref="AE22:AI22"/>
    <mergeCell ref="Q23:U23"/>
    <mergeCell ref="X23:AB23"/>
    <mergeCell ref="AE23:AI23"/>
    <mergeCell ref="B30:AK30"/>
    <mergeCell ref="Q32:U32"/>
    <mergeCell ref="X32:AB32"/>
    <mergeCell ref="AE32:AI32"/>
    <mergeCell ref="Q33:U33"/>
    <mergeCell ref="X33:AB33"/>
    <mergeCell ref="AE33:AI33"/>
    <mergeCell ref="Q26:U26"/>
    <mergeCell ref="X26:AB26"/>
    <mergeCell ref="AE26:AI26"/>
    <mergeCell ref="Q27:U27"/>
    <mergeCell ref="X27:AB27"/>
    <mergeCell ref="AE27:AI27"/>
    <mergeCell ref="Q36:U36"/>
    <mergeCell ref="X36:AB36"/>
    <mergeCell ref="AE36:AI36"/>
    <mergeCell ref="Q37:U37"/>
    <mergeCell ref="X37:AB37"/>
    <mergeCell ref="AE37:AI37"/>
    <mergeCell ref="Q34:U34"/>
    <mergeCell ref="X34:AB34"/>
    <mergeCell ref="AE34:AI34"/>
    <mergeCell ref="Q35:U35"/>
    <mergeCell ref="X35:AB35"/>
    <mergeCell ref="AE35:AI35"/>
    <mergeCell ref="Q40:U40"/>
    <mergeCell ref="X40:AB40"/>
    <mergeCell ref="AE40:AI40"/>
    <mergeCell ref="Q41:U41"/>
    <mergeCell ref="X41:AB41"/>
    <mergeCell ref="AE41:AI41"/>
    <mergeCell ref="Q38:U38"/>
    <mergeCell ref="X38:AB38"/>
    <mergeCell ref="AE38:AI38"/>
    <mergeCell ref="Q39:U39"/>
    <mergeCell ref="X39:AB39"/>
    <mergeCell ref="AE39:AI39"/>
    <mergeCell ref="Q44:U44"/>
    <mergeCell ref="X44:AB44"/>
    <mergeCell ref="AE44:AI44"/>
    <mergeCell ref="Q45:U45"/>
    <mergeCell ref="X45:AB45"/>
    <mergeCell ref="AE45:AI45"/>
    <mergeCell ref="Q42:U42"/>
    <mergeCell ref="X42:AB42"/>
    <mergeCell ref="AE42:AI42"/>
    <mergeCell ref="Q43:U43"/>
    <mergeCell ref="X43:AB43"/>
    <mergeCell ref="AE43:AI43"/>
    <mergeCell ref="Q48:U48"/>
    <mergeCell ref="X48:AB48"/>
    <mergeCell ref="AE48:AI48"/>
    <mergeCell ref="Q49:U49"/>
    <mergeCell ref="X49:AB49"/>
    <mergeCell ref="AE49:AI49"/>
    <mergeCell ref="Q46:U46"/>
    <mergeCell ref="X46:AB46"/>
    <mergeCell ref="AE46:AI46"/>
    <mergeCell ref="Q47:U47"/>
    <mergeCell ref="X47:AB47"/>
    <mergeCell ref="AE47:AI47"/>
    <mergeCell ref="Q52:U52"/>
    <mergeCell ref="X52:AB52"/>
    <mergeCell ref="AE52:AI52"/>
    <mergeCell ref="Q53:U53"/>
    <mergeCell ref="X53:AB53"/>
    <mergeCell ref="AE53:AI53"/>
    <mergeCell ref="Q50:U50"/>
    <mergeCell ref="X50:AB50"/>
    <mergeCell ref="AE50:AI50"/>
    <mergeCell ref="Q51:U51"/>
    <mergeCell ref="X51:AB51"/>
    <mergeCell ref="AE51:AI51"/>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28" max="37" man="1"/>
  </rowBreaks>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79998168889431442"/>
  </sheetPr>
  <dimension ref="A4:BU11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607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6" t="s">
        <v>608</v>
      </c>
    </row>
    <row r="6" spans="2:37" ht="15" customHeight="1" x14ac:dyDescent="0.15">
      <c r="B6" s="30" t="s">
        <v>577</v>
      </c>
      <c r="C6" s="30"/>
      <c r="D6" s="30"/>
      <c r="E6" s="30"/>
      <c r="F6" s="30"/>
      <c r="G6" s="30"/>
      <c r="H6" s="30"/>
      <c r="I6" s="30"/>
      <c r="J6" s="30"/>
      <c r="K6" s="336" t="str">
        <f>IF(確建第五面!K6="","",確建第五面!K6)</f>
        <v/>
      </c>
      <c r="L6" s="336"/>
      <c r="M6" s="336"/>
      <c r="N6" s="336"/>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609</v>
      </c>
      <c r="C7" s="27"/>
      <c r="D7" s="27"/>
      <c r="E7" s="27"/>
      <c r="F7" s="27"/>
      <c r="G7" s="27"/>
      <c r="H7" s="27"/>
      <c r="I7" s="27"/>
      <c r="J7" s="27"/>
      <c r="K7" s="336" t="str">
        <f>IF(確建第五面!K7="","",確建第五面!K7)</f>
        <v/>
      </c>
      <c r="L7" s="336"/>
      <c r="M7" s="336"/>
      <c r="N7" s="336"/>
      <c r="O7" s="27"/>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610</v>
      </c>
      <c r="C8" s="27"/>
      <c r="D8" s="27"/>
      <c r="E8" s="27"/>
      <c r="F8" s="27"/>
      <c r="G8" s="27"/>
      <c r="H8" s="27"/>
      <c r="I8" s="27"/>
      <c r="J8" s="27"/>
      <c r="K8" s="346" t="str">
        <f>IF(確建第五面!K8="","",確建第五面!K8)</f>
        <v/>
      </c>
      <c r="L8" s="346"/>
      <c r="M8" s="346"/>
      <c r="N8" s="346"/>
      <c r="O8" s="27"/>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27" t="s">
        <v>611</v>
      </c>
      <c r="C9" s="27"/>
      <c r="D9" s="27"/>
      <c r="E9" s="27"/>
      <c r="F9" s="27"/>
      <c r="G9" s="27"/>
      <c r="H9" s="27"/>
      <c r="I9" s="27"/>
      <c r="J9" s="27"/>
      <c r="K9" s="332" t="str">
        <f>IF(確建第五面!K9="","",確建第五面!K9)</f>
        <v/>
      </c>
      <c r="L9" s="332"/>
      <c r="M9" s="332"/>
      <c r="N9" s="332"/>
      <c r="O9" s="93" t="s">
        <v>1492</v>
      </c>
      <c r="P9" s="27"/>
      <c r="Q9" s="27"/>
      <c r="R9" s="27"/>
      <c r="S9" s="27"/>
      <c r="T9" s="27"/>
      <c r="U9" s="27"/>
      <c r="V9" s="27"/>
      <c r="W9" s="27"/>
      <c r="X9" s="27"/>
      <c r="Y9" s="27"/>
      <c r="Z9" s="27"/>
      <c r="AA9" s="27"/>
      <c r="AB9" s="27"/>
      <c r="AC9" s="27"/>
      <c r="AD9" s="27"/>
      <c r="AE9" s="27"/>
      <c r="AF9" s="27"/>
      <c r="AG9" s="27"/>
      <c r="AH9" s="27"/>
      <c r="AI9" s="27"/>
      <c r="AJ9" s="27"/>
      <c r="AK9" s="27"/>
    </row>
    <row r="10" spans="2:37" ht="15" customHeight="1" x14ac:dyDescent="0.15">
      <c r="B10" s="27" t="s">
        <v>612</v>
      </c>
      <c r="C10" s="27"/>
      <c r="D10" s="27"/>
      <c r="E10" s="27"/>
      <c r="F10" s="27"/>
      <c r="G10" s="27"/>
      <c r="H10" s="27"/>
      <c r="I10" s="27"/>
      <c r="J10" s="27"/>
      <c r="K10" s="348" t="str">
        <f>IF(確建第五面!K10="","",確建第五面!K10)</f>
        <v/>
      </c>
      <c r="L10" s="348"/>
      <c r="M10" s="348"/>
      <c r="N10" s="348"/>
      <c r="O10" s="93" t="s">
        <v>1492</v>
      </c>
      <c r="P10" s="27"/>
      <c r="Q10" s="27"/>
      <c r="R10" s="27"/>
      <c r="S10" s="27"/>
      <c r="T10" s="27"/>
      <c r="U10" s="27"/>
      <c r="V10" s="27"/>
      <c r="W10" s="27"/>
      <c r="X10" s="27"/>
      <c r="Y10" s="27"/>
      <c r="Z10" s="27"/>
      <c r="AA10" s="27"/>
      <c r="AB10" s="27"/>
      <c r="AC10" s="27"/>
      <c r="AD10" s="27"/>
      <c r="AE10" s="27"/>
      <c r="AF10" s="27"/>
      <c r="AG10" s="27"/>
      <c r="AH10" s="27"/>
      <c r="AI10" s="27"/>
      <c r="AJ10" s="27"/>
      <c r="AK10" s="27"/>
    </row>
    <row r="11" spans="2:37" ht="15" customHeight="1" x14ac:dyDescent="0.15">
      <c r="B11" s="6" t="s">
        <v>613</v>
      </c>
    </row>
    <row r="12" spans="2:37" ht="15" customHeight="1" x14ac:dyDescent="0.15">
      <c r="D12" s="6" t="s">
        <v>2162</v>
      </c>
      <c r="E12" s="6" t="s">
        <v>2163</v>
      </c>
      <c r="F12" s="6" t="s">
        <v>2164</v>
      </c>
      <c r="M12" s="316" t="str">
        <f>IF(確建第五面!M12="","",確建第五面!M12)</f>
        <v/>
      </c>
      <c r="N12" s="316"/>
      <c r="O12" s="316"/>
      <c r="P12" s="316"/>
      <c r="Q12" s="34" t="s">
        <v>1492</v>
      </c>
    </row>
    <row r="13" spans="2:37" ht="15" customHeight="1" x14ac:dyDescent="0.15">
      <c r="B13" s="30"/>
      <c r="C13" s="30"/>
      <c r="D13" s="30" t="s">
        <v>128</v>
      </c>
      <c r="E13" s="30" t="s">
        <v>131</v>
      </c>
      <c r="F13" s="30" t="s">
        <v>2165</v>
      </c>
      <c r="G13" s="30"/>
      <c r="H13" s="30"/>
      <c r="I13" s="30"/>
      <c r="J13" s="30"/>
      <c r="K13" s="30"/>
      <c r="L13" s="30"/>
      <c r="M13" s="30"/>
      <c r="N13" s="30"/>
      <c r="O13" s="30"/>
      <c r="P13" s="30"/>
      <c r="Q13" s="30"/>
      <c r="W13" s="36" t="str">
        <f>IF(確建第五面!W13="","",確建第五面!W13)</f>
        <v>□</v>
      </c>
      <c r="X13" s="32" t="s">
        <v>568</v>
      </c>
      <c r="Z13" s="36" t="str">
        <f>IF(確建第五面!Z13="","",確建第五面!Z13)</f>
        <v>□</v>
      </c>
      <c r="AA13" s="32" t="s">
        <v>569</v>
      </c>
      <c r="AB13" s="30"/>
      <c r="AC13" s="30"/>
      <c r="AD13" s="30"/>
      <c r="AE13" s="30"/>
      <c r="AF13" s="30"/>
      <c r="AG13" s="30"/>
      <c r="AH13" s="30"/>
      <c r="AI13" s="30"/>
      <c r="AJ13" s="30"/>
      <c r="AK13" s="30"/>
    </row>
    <row r="14" spans="2:37" ht="15" customHeight="1" x14ac:dyDescent="0.15">
      <c r="B14" s="6" t="s">
        <v>624</v>
      </c>
      <c r="I14" s="9" t="s">
        <v>145</v>
      </c>
      <c r="J14" s="315" t="s">
        <v>625</v>
      </c>
      <c r="K14" s="315"/>
      <c r="L14" s="315"/>
      <c r="M14" s="315"/>
      <c r="N14" s="9" t="s">
        <v>146</v>
      </c>
      <c r="O14" s="9" t="s">
        <v>145</v>
      </c>
      <c r="P14" s="315" t="s">
        <v>626</v>
      </c>
      <c r="Q14" s="315"/>
      <c r="R14" s="315"/>
      <c r="S14" s="315"/>
      <c r="T14" s="315"/>
      <c r="U14" s="315"/>
      <c r="V14" s="315"/>
      <c r="W14" s="315"/>
      <c r="X14" s="315"/>
      <c r="Y14" s="315"/>
      <c r="Z14" s="315"/>
      <c r="AA14" s="315"/>
      <c r="AB14" s="315"/>
      <c r="AC14" s="315"/>
      <c r="AD14" s="9" t="s">
        <v>146</v>
      </c>
      <c r="AE14" s="9" t="s">
        <v>145</v>
      </c>
      <c r="AF14" s="315" t="s">
        <v>627</v>
      </c>
      <c r="AG14" s="315"/>
      <c r="AH14" s="315"/>
      <c r="AI14" s="315"/>
      <c r="AJ14" s="315"/>
      <c r="AK14" s="9" t="s">
        <v>146</v>
      </c>
    </row>
    <row r="15" spans="2:37" ht="15" customHeight="1" x14ac:dyDescent="0.15">
      <c r="D15" s="6" t="s">
        <v>128</v>
      </c>
      <c r="E15" s="6" t="s">
        <v>129</v>
      </c>
      <c r="F15" s="6" t="s">
        <v>130</v>
      </c>
      <c r="I15" s="9" t="s">
        <v>145</v>
      </c>
      <c r="J15" s="340" t="str">
        <f>IF(P15="","",VLOOKUP(P15,LIST!$B$237:'LIST'!$C$380,2,0))</f>
        <v/>
      </c>
      <c r="K15" s="340"/>
      <c r="L15" s="340"/>
      <c r="M15" s="340"/>
      <c r="N15" s="9" t="s">
        <v>146</v>
      </c>
      <c r="O15" s="9" t="s">
        <v>145</v>
      </c>
      <c r="P15" s="345" t="str">
        <f>IF(確建第五面!P15="","",確建第五面!P15)</f>
        <v/>
      </c>
      <c r="Q15" s="345"/>
      <c r="R15" s="345"/>
      <c r="S15" s="345"/>
      <c r="T15" s="345"/>
      <c r="U15" s="345"/>
      <c r="V15" s="345"/>
      <c r="W15" s="345"/>
      <c r="X15" s="345"/>
      <c r="Y15" s="345"/>
      <c r="Z15" s="345"/>
      <c r="AA15" s="345"/>
      <c r="AB15" s="345"/>
      <c r="AC15" s="345"/>
      <c r="AD15" s="9" t="s">
        <v>146</v>
      </c>
      <c r="AE15" s="9" t="s">
        <v>529</v>
      </c>
      <c r="AF15" s="334" t="str">
        <f>IF(確建第五面!AF15="","",確建第五面!AF15)</f>
        <v/>
      </c>
      <c r="AG15" s="334"/>
      <c r="AH15" s="334"/>
      <c r="AI15" s="334"/>
      <c r="AJ15" s="334"/>
      <c r="AK15" s="34" t="s">
        <v>1478</v>
      </c>
    </row>
    <row r="16" spans="2:37" ht="15" customHeight="1" x14ac:dyDescent="0.15">
      <c r="D16" s="6" t="s">
        <v>128</v>
      </c>
      <c r="E16" s="6" t="s">
        <v>131</v>
      </c>
      <c r="F16" s="6" t="s">
        <v>130</v>
      </c>
      <c r="I16" s="9" t="s">
        <v>145</v>
      </c>
      <c r="J16" s="340" t="str">
        <f>IF(P16="","",VLOOKUP(P16,LIST!$B$237:'LIST'!$C$380,2,0))</f>
        <v/>
      </c>
      <c r="K16" s="340"/>
      <c r="L16" s="340"/>
      <c r="M16" s="340"/>
      <c r="N16" s="9" t="s">
        <v>146</v>
      </c>
      <c r="O16" s="9" t="s">
        <v>145</v>
      </c>
      <c r="P16" s="345" t="str">
        <f>IF(確建第五面!P16="","",確建第五面!P16)</f>
        <v/>
      </c>
      <c r="Q16" s="345"/>
      <c r="R16" s="345"/>
      <c r="S16" s="345"/>
      <c r="T16" s="345"/>
      <c r="U16" s="345"/>
      <c r="V16" s="345"/>
      <c r="W16" s="345"/>
      <c r="X16" s="345"/>
      <c r="Y16" s="345"/>
      <c r="Z16" s="345"/>
      <c r="AA16" s="345"/>
      <c r="AB16" s="345"/>
      <c r="AC16" s="345"/>
      <c r="AD16" s="9" t="s">
        <v>146</v>
      </c>
      <c r="AE16" s="9" t="s">
        <v>529</v>
      </c>
      <c r="AF16" s="334" t="str">
        <f>IF(確建第五面!AF16="","",確建第五面!AF16)</f>
        <v/>
      </c>
      <c r="AG16" s="334"/>
      <c r="AH16" s="334"/>
      <c r="AI16" s="334"/>
      <c r="AJ16" s="334"/>
      <c r="AK16" s="34" t="s">
        <v>1478</v>
      </c>
    </row>
    <row r="17" spans="2:37" ht="15" customHeight="1" x14ac:dyDescent="0.15">
      <c r="D17" s="6" t="s">
        <v>128</v>
      </c>
      <c r="E17" s="6" t="s">
        <v>132</v>
      </c>
      <c r="F17" s="6" t="s">
        <v>130</v>
      </c>
      <c r="I17" s="9" t="s">
        <v>145</v>
      </c>
      <c r="J17" s="340" t="str">
        <f>IF(P17="","",VLOOKUP(P17,LIST!$B$237:'LIST'!$C$380,2,0))</f>
        <v/>
      </c>
      <c r="K17" s="340"/>
      <c r="L17" s="340"/>
      <c r="M17" s="340"/>
      <c r="N17" s="9" t="s">
        <v>146</v>
      </c>
      <c r="O17" s="9" t="s">
        <v>145</v>
      </c>
      <c r="P17" s="345" t="str">
        <f>IF(確建第五面!P17="","",確建第五面!P17)</f>
        <v/>
      </c>
      <c r="Q17" s="345"/>
      <c r="R17" s="345"/>
      <c r="S17" s="345"/>
      <c r="T17" s="345"/>
      <c r="U17" s="345"/>
      <c r="V17" s="345"/>
      <c r="W17" s="345"/>
      <c r="X17" s="345"/>
      <c r="Y17" s="345"/>
      <c r="Z17" s="345"/>
      <c r="AA17" s="345"/>
      <c r="AB17" s="345"/>
      <c r="AC17" s="345"/>
      <c r="AD17" s="9" t="s">
        <v>146</v>
      </c>
      <c r="AE17" s="9" t="s">
        <v>529</v>
      </c>
      <c r="AF17" s="334" t="str">
        <f>IF(確建第五面!AF17="","",確建第五面!AF17)</f>
        <v/>
      </c>
      <c r="AG17" s="334"/>
      <c r="AH17" s="334"/>
      <c r="AI17" s="334"/>
      <c r="AJ17" s="334"/>
      <c r="AK17" s="34" t="s">
        <v>1478</v>
      </c>
    </row>
    <row r="18" spans="2:37" ht="15" customHeight="1" x14ac:dyDescent="0.15">
      <c r="D18" s="6" t="s">
        <v>128</v>
      </c>
      <c r="E18" s="6" t="s">
        <v>137</v>
      </c>
      <c r="F18" s="6" t="s">
        <v>130</v>
      </c>
      <c r="I18" s="9" t="s">
        <v>145</v>
      </c>
      <c r="J18" s="340" t="str">
        <f>IF(P18="","",VLOOKUP(P18,LIST!$B$237:'LIST'!$C$380,2,0))</f>
        <v/>
      </c>
      <c r="K18" s="340"/>
      <c r="L18" s="340"/>
      <c r="M18" s="340"/>
      <c r="N18" s="9" t="s">
        <v>146</v>
      </c>
      <c r="O18" s="9" t="s">
        <v>145</v>
      </c>
      <c r="P18" s="345" t="str">
        <f>IF(確建第五面!P18="","",確建第五面!P18)</f>
        <v/>
      </c>
      <c r="Q18" s="345"/>
      <c r="R18" s="345"/>
      <c r="S18" s="345"/>
      <c r="T18" s="345"/>
      <c r="U18" s="345"/>
      <c r="V18" s="345"/>
      <c r="W18" s="345"/>
      <c r="X18" s="345"/>
      <c r="Y18" s="345"/>
      <c r="Z18" s="345"/>
      <c r="AA18" s="345"/>
      <c r="AB18" s="345"/>
      <c r="AC18" s="345"/>
      <c r="AD18" s="9" t="s">
        <v>146</v>
      </c>
      <c r="AE18" s="9" t="s">
        <v>529</v>
      </c>
      <c r="AF18" s="334" t="str">
        <f>IF(確建第五面!AF18="","",確建第五面!AF18)</f>
        <v/>
      </c>
      <c r="AG18" s="334"/>
      <c r="AH18" s="334"/>
      <c r="AI18" s="334"/>
      <c r="AJ18" s="334"/>
      <c r="AK18" s="34" t="s">
        <v>1478</v>
      </c>
    </row>
    <row r="19" spans="2:37" ht="15" customHeight="1" x14ac:dyDescent="0.15">
      <c r="D19" s="6" t="s">
        <v>128</v>
      </c>
      <c r="E19" s="6" t="s">
        <v>133</v>
      </c>
      <c r="F19" s="6" t="s">
        <v>130</v>
      </c>
      <c r="I19" s="9" t="s">
        <v>145</v>
      </c>
      <c r="J19" s="340" t="str">
        <f>IF(P19="","",VLOOKUP(P19,LIST!$B$237:'LIST'!$C$380,2,0))</f>
        <v/>
      </c>
      <c r="K19" s="340"/>
      <c r="L19" s="340"/>
      <c r="M19" s="340"/>
      <c r="N19" s="9" t="s">
        <v>146</v>
      </c>
      <c r="O19" s="9" t="s">
        <v>145</v>
      </c>
      <c r="P19" s="345" t="str">
        <f>IF(確建第五面!P19="","",確建第五面!P19)</f>
        <v/>
      </c>
      <c r="Q19" s="345"/>
      <c r="R19" s="345"/>
      <c r="S19" s="345"/>
      <c r="T19" s="345"/>
      <c r="U19" s="345"/>
      <c r="V19" s="345"/>
      <c r="W19" s="345"/>
      <c r="X19" s="345"/>
      <c r="Y19" s="345"/>
      <c r="Z19" s="345"/>
      <c r="AA19" s="345"/>
      <c r="AB19" s="345"/>
      <c r="AC19" s="345"/>
      <c r="AD19" s="9" t="s">
        <v>146</v>
      </c>
      <c r="AE19" s="9" t="s">
        <v>529</v>
      </c>
      <c r="AF19" s="334" t="str">
        <f>IF(確建第五面!AF19="","",確建第五面!AF19)</f>
        <v/>
      </c>
      <c r="AG19" s="334"/>
      <c r="AH19" s="334"/>
      <c r="AI19" s="334"/>
      <c r="AJ19" s="334"/>
      <c r="AK19" s="34" t="s">
        <v>1478</v>
      </c>
    </row>
    <row r="20" spans="2:37" ht="15" customHeight="1" x14ac:dyDescent="0.15">
      <c r="B20" s="30"/>
      <c r="C20" s="30"/>
      <c r="D20" s="30" t="s">
        <v>128</v>
      </c>
      <c r="E20" s="30" t="s">
        <v>525</v>
      </c>
      <c r="F20" s="30" t="s">
        <v>130</v>
      </c>
      <c r="G20" s="30"/>
      <c r="H20" s="30"/>
      <c r="I20" s="32" t="s">
        <v>145</v>
      </c>
      <c r="J20" s="340" t="str">
        <f>IF(P20="","",VLOOKUP(P20,LIST!$B$237:'LIST'!$C$380,2,0))</f>
        <v/>
      </c>
      <c r="K20" s="340"/>
      <c r="L20" s="340"/>
      <c r="M20" s="340"/>
      <c r="N20" s="32" t="s">
        <v>146</v>
      </c>
      <c r="O20" s="32" t="s">
        <v>145</v>
      </c>
      <c r="P20" s="345" t="str">
        <f>IF(確建第五面!P20="","",確建第五面!P20)</f>
        <v/>
      </c>
      <c r="Q20" s="345"/>
      <c r="R20" s="345"/>
      <c r="S20" s="345"/>
      <c r="T20" s="345"/>
      <c r="U20" s="345"/>
      <c r="V20" s="345"/>
      <c r="W20" s="345"/>
      <c r="X20" s="345"/>
      <c r="Y20" s="345"/>
      <c r="Z20" s="345"/>
      <c r="AA20" s="345"/>
      <c r="AB20" s="345"/>
      <c r="AC20" s="345"/>
      <c r="AD20" s="32" t="s">
        <v>146</v>
      </c>
      <c r="AE20" s="32" t="s">
        <v>529</v>
      </c>
      <c r="AF20" s="334" t="str">
        <f>IF(確建第五面!AF20="","",確建第五面!AF20)</f>
        <v/>
      </c>
      <c r="AG20" s="334"/>
      <c r="AH20" s="334"/>
      <c r="AI20" s="334"/>
      <c r="AJ20" s="334"/>
      <c r="AK20" s="34" t="s">
        <v>1478</v>
      </c>
    </row>
    <row r="21" spans="2:37" ht="15" customHeight="1" x14ac:dyDescent="0.15">
      <c r="B21" s="6" t="s">
        <v>628</v>
      </c>
      <c r="J21" s="293" t="str">
        <f>IF(確建第五面!J21="","",確建第五面!J21)</f>
        <v/>
      </c>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row>
    <row r="22" spans="2:37" ht="15" customHeight="1" x14ac:dyDescent="0.15">
      <c r="J22" s="291" t="str">
        <f>IF(確建第五面!J22="","",確建第五面!J22)</f>
        <v/>
      </c>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row>
    <row r="23" spans="2:37" ht="15" customHeight="1" x14ac:dyDescent="0.15">
      <c r="J23" s="291" t="str">
        <f>IF(確建第五面!J23="","",確建第五面!J23)</f>
        <v/>
      </c>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row>
    <row r="24" spans="2:37" ht="15" customHeight="1" x14ac:dyDescent="0.15">
      <c r="B24" s="30"/>
      <c r="C24" s="30"/>
      <c r="D24" s="30"/>
      <c r="E24" s="30"/>
      <c r="F24" s="30"/>
      <c r="G24" s="30"/>
      <c r="H24" s="30"/>
      <c r="I24" s="30"/>
      <c r="J24" s="292" t="str">
        <f>IF(確建第五面!J24="","",確建第五面!J24)</f>
        <v/>
      </c>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row>
    <row r="25" spans="2:37" ht="15" customHeight="1" x14ac:dyDescent="0.15">
      <c r="B25" s="6" t="s">
        <v>629</v>
      </c>
      <c r="J25" s="293" t="str">
        <f>IF(確建第五面!J25="","",確建第五面!J25)</f>
        <v/>
      </c>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row>
    <row r="26" spans="2:37" ht="15" customHeight="1" x14ac:dyDescent="0.15">
      <c r="J26" s="291" t="str">
        <f>IF(確建第五面!J26="","",確建第五面!J26)</f>
        <v/>
      </c>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row>
    <row r="27" spans="2:37" ht="15" customHeight="1" x14ac:dyDescent="0.15">
      <c r="J27" s="291" t="str">
        <f>IF(確建第五面!J27="","",確建第五面!J27)</f>
        <v/>
      </c>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row>
    <row r="28" spans="2:37" ht="15" customHeight="1" x14ac:dyDescent="0.15">
      <c r="J28" s="291" t="str">
        <f>IF(確建第五面!J28="","",確建第五面!J28)</f>
        <v/>
      </c>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row>
    <row r="29" spans="2:37" ht="15" customHeight="1" x14ac:dyDescent="0.15">
      <c r="B29" s="30" t="s">
        <v>1548</v>
      </c>
      <c r="C29" s="30"/>
      <c r="D29" s="30"/>
      <c r="E29" s="30"/>
      <c r="F29" s="30"/>
      <c r="G29" s="30"/>
      <c r="H29" s="30"/>
      <c r="I29" s="30"/>
      <c r="J29" s="301" t="str">
        <f>ITEM_all_second!$E$13</f>
        <v/>
      </c>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row>
    <row r="36" spans="2:37" ht="15" customHeight="1" x14ac:dyDescent="0.15">
      <c r="B36" s="6" t="s">
        <v>608</v>
      </c>
    </row>
    <row r="37" spans="2:37" ht="15" customHeight="1" x14ac:dyDescent="0.15">
      <c r="B37" s="30" t="s">
        <v>577</v>
      </c>
      <c r="C37" s="30"/>
      <c r="D37" s="30"/>
      <c r="E37" s="30"/>
      <c r="F37" s="30"/>
      <c r="G37" s="30"/>
      <c r="H37" s="30"/>
      <c r="I37" s="30"/>
      <c r="J37" s="30"/>
      <c r="K37" s="336" t="str">
        <f>IF(確建第五面!K38="","",確建第五面!K38)</f>
        <v/>
      </c>
      <c r="L37" s="336"/>
      <c r="M37" s="336"/>
      <c r="N37" s="336"/>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609</v>
      </c>
      <c r="C38" s="27"/>
      <c r="D38" s="27"/>
      <c r="E38" s="27"/>
      <c r="F38" s="27"/>
      <c r="G38" s="27"/>
      <c r="H38" s="27"/>
      <c r="I38" s="27"/>
      <c r="J38" s="27"/>
      <c r="K38" s="336" t="str">
        <f>IF(確建第五面!K39="","",確建第五面!K39)</f>
        <v/>
      </c>
      <c r="L38" s="336"/>
      <c r="M38" s="336"/>
      <c r="N38" s="336"/>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610</v>
      </c>
      <c r="C39" s="27"/>
      <c r="D39" s="27"/>
      <c r="E39" s="27"/>
      <c r="F39" s="27"/>
      <c r="G39" s="27"/>
      <c r="H39" s="27"/>
      <c r="I39" s="27"/>
      <c r="J39" s="27"/>
      <c r="K39" s="346" t="str">
        <f>IF(確建第五面!K40="","",確建第五面!K40)</f>
        <v/>
      </c>
      <c r="L39" s="346"/>
      <c r="M39" s="346"/>
      <c r="N39" s="346"/>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611</v>
      </c>
      <c r="C40" s="27"/>
      <c r="D40" s="27"/>
      <c r="E40" s="27"/>
      <c r="F40" s="27"/>
      <c r="G40" s="27"/>
      <c r="H40" s="27"/>
      <c r="I40" s="27"/>
      <c r="J40" s="27"/>
      <c r="K40" s="332" t="str">
        <f>IF(確建第五面!K41="","",確建第五面!K41)</f>
        <v/>
      </c>
      <c r="L40" s="332"/>
      <c r="M40" s="332"/>
      <c r="N40" s="332"/>
      <c r="O40" s="93" t="s">
        <v>1492</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27" t="s">
        <v>612</v>
      </c>
      <c r="C41" s="27"/>
      <c r="D41" s="27"/>
      <c r="E41" s="27"/>
      <c r="F41" s="27"/>
      <c r="G41" s="27"/>
      <c r="H41" s="27"/>
      <c r="I41" s="27"/>
      <c r="J41" s="27"/>
      <c r="K41" s="348" t="str">
        <f>IF(確建第五面!K42="","",確建第五面!K42)</f>
        <v/>
      </c>
      <c r="L41" s="348"/>
      <c r="M41" s="348"/>
      <c r="N41" s="348"/>
      <c r="O41" s="93" t="s">
        <v>1492</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6" t="s">
        <v>613</v>
      </c>
    </row>
    <row r="43" spans="2:37" ht="15" customHeight="1" x14ac:dyDescent="0.15">
      <c r="D43" s="6" t="s">
        <v>2162</v>
      </c>
      <c r="E43" s="6" t="s">
        <v>2163</v>
      </c>
      <c r="F43" s="6" t="s">
        <v>2164</v>
      </c>
      <c r="M43" s="316" t="str">
        <f>IF(確建第五面!M44="","",確建第五面!M44)</f>
        <v/>
      </c>
      <c r="N43" s="316"/>
      <c r="O43" s="316"/>
      <c r="P43" s="316"/>
      <c r="Q43" s="34" t="s">
        <v>1492</v>
      </c>
    </row>
    <row r="44" spans="2:37" ht="15" customHeight="1" x14ac:dyDescent="0.15">
      <c r="B44" s="30"/>
      <c r="C44" s="30"/>
      <c r="D44" s="30" t="s">
        <v>128</v>
      </c>
      <c r="E44" s="30" t="s">
        <v>131</v>
      </c>
      <c r="F44" s="30" t="s">
        <v>2165</v>
      </c>
      <c r="G44" s="30"/>
      <c r="H44" s="30"/>
      <c r="I44" s="30"/>
      <c r="J44" s="30"/>
      <c r="K44" s="30"/>
      <c r="L44" s="30"/>
      <c r="M44" s="30"/>
      <c r="N44" s="30"/>
      <c r="O44" s="30"/>
      <c r="P44" s="30"/>
      <c r="Q44" s="30"/>
      <c r="W44" s="36" t="str">
        <f>IF(確建第五面!W45="","",確建第五面!W45)</f>
        <v>□</v>
      </c>
      <c r="X44" s="32" t="s">
        <v>568</v>
      </c>
      <c r="Z44" s="36" t="str">
        <f>IF(確建第五面!Z45="","",確建第五面!Z45)</f>
        <v>□</v>
      </c>
      <c r="AA44" s="32" t="s">
        <v>569</v>
      </c>
      <c r="AB44" s="30"/>
      <c r="AC44" s="30"/>
      <c r="AD44" s="30"/>
      <c r="AE44" s="30"/>
      <c r="AF44" s="30"/>
      <c r="AG44" s="30"/>
      <c r="AH44" s="30"/>
      <c r="AI44" s="30"/>
      <c r="AJ44" s="30"/>
      <c r="AK44" s="30"/>
    </row>
    <row r="45" spans="2:37" ht="15" customHeight="1" x14ac:dyDescent="0.15">
      <c r="B45" s="6" t="s">
        <v>624</v>
      </c>
      <c r="I45" s="9" t="s">
        <v>145</v>
      </c>
      <c r="J45" s="315" t="s">
        <v>625</v>
      </c>
      <c r="K45" s="315"/>
      <c r="L45" s="315"/>
      <c r="M45" s="315"/>
      <c r="N45" s="9" t="s">
        <v>146</v>
      </c>
      <c r="O45" s="9" t="s">
        <v>145</v>
      </c>
      <c r="P45" s="315" t="s">
        <v>626</v>
      </c>
      <c r="Q45" s="315"/>
      <c r="R45" s="315"/>
      <c r="S45" s="315"/>
      <c r="T45" s="315"/>
      <c r="U45" s="315"/>
      <c r="V45" s="315"/>
      <c r="W45" s="315"/>
      <c r="X45" s="315"/>
      <c r="Y45" s="315"/>
      <c r="Z45" s="315"/>
      <c r="AA45" s="315"/>
      <c r="AB45" s="315"/>
      <c r="AC45" s="315"/>
      <c r="AD45" s="9" t="s">
        <v>146</v>
      </c>
      <c r="AE45" s="9" t="s">
        <v>145</v>
      </c>
      <c r="AF45" s="315" t="s">
        <v>627</v>
      </c>
      <c r="AG45" s="315"/>
      <c r="AH45" s="315"/>
      <c r="AI45" s="315"/>
      <c r="AJ45" s="315"/>
      <c r="AK45" s="9" t="s">
        <v>146</v>
      </c>
    </row>
    <row r="46" spans="2:37" ht="15" customHeight="1" x14ac:dyDescent="0.15">
      <c r="D46" s="6" t="s">
        <v>128</v>
      </c>
      <c r="E46" s="6" t="s">
        <v>129</v>
      </c>
      <c r="F46" s="6" t="s">
        <v>130</v>
      </c>
      <c r="I46" s="9" t="s">
        <v>145</v>
      </c>
      <c r="J46" s="340" t="str">
        <f>IF(P46="","",VLOOKUP(P46,LIST!$B$237:'LIST'!$C$380,2,0))</f>
        <v/>
      </c>
      <c r="K46" s="340"/>
      <c r="L46" s="340"/>
      <c r="M46" s="340"/>
      <c r="N46" s="9" t="s">
        <v>146</v>
      </c>
      <c r="O46" s="9" t="s">
        <v>145</v>
      </c>
      <c r="P46" s="345" t="str">
        <f>IF(確建第五面!P47="","",確建第五面!P47)</f>
        <v/>
      </c>
      <c r="Q46" s="345"/>
      <c r="R46" s="345"/>
      <c r="S46" s="345"/>
      <c r="T46" s="345"/>
      <c r="U46" s="345"/>
      <c r="V46" s="345"/>
      <c r="W46" s="345"/>
      <c r="X46" s="345"/>
      <c r="Y46" s="345"/>
      <c r="Z46" s="345"/>
      <c r="AA46" s="345"/>
      <c r="AB46" s="345"/>
      <c r="AC46" s="345"/>
      <c r="AD46" s="9" t="s">
        <v>146</v>
      </c>
      <c r="AE46" s="9" t="s">
        <v>529</v>
      </c>
      <c r="AF46" s="334" t="str">
        <f>IF(確建第五面!AF47="","",確建第五面!AF47)</f>
        <v/>
      </c>
      <c r="AG46" s="334"/>
      <c r="AH46" s="334"/>
      <c r="AI46" s="334"/>
      <c r="AJ46" s="334"/>
      <c r="AK46" s="34" t="s">
        <v>1478</v>
      </c>
    </row>
    <row r="47" spans="2:37" ht="15" customHeight="1" x14ac:dyDescent="0.15">
      <c r="D47" s="6" t="s">
        <v>128</v>
      </c>
      <c r="E47" s="6" t="s">
        <v>131</v>
      </c>
      <c r="F47" s="6" t="s">
        <v>130</v>
      </c>
      <c r="I47" s="9" t="s">
        <v>145</v>
      </c>
      <c r="J47" s="340" t="str">
        <f>IF(P47="","",VLOOKUP(P47,LIST!$B$237:'LIST'!$C$380,2,0))</f>
        <v/>
      </c>
      <c r="K47" s="340"/>
      <c r="L47" s="340"/>
      <c r="M47" s="340"/>
      <c r="N47" s="9" t="s">
        <v>146</v>
      </c>
      <c r="O47" s="9" t="s">
        <v>145</v>
      </c>
      <c r="P47" s="345" t="str">
        <f>IF(確建第五面!P48="","",確建第五面!P48)</f>
        <v/>
      </c>
      <c r="Q47" s="345"/>
      <c r="R47" s="345"/>
      <c r="S47" s="345"/>
      <c r="T47" s="345"/>
      <c r="U47" s="345"/>
      <c r="V47" s="345"/>
      <c r="W47" s="345"/>
      <c r="X47" s="345"/>
      <c r="Y47" s="345"/>
      <c r="Z47" s="345"/>
      <c r="AA47" s="345"/>
      <c r="AB47" s="345"/>
      <c r="AC47" s="345"/>
      <c r="AD47" s="9" t="s">
        <v>146</v>
      </c>
      <c r="AE47" s="9" t="s">
        <v>529</v>
      </c>
      <c r="AF47" s="334" t="str">
        <f>IF(確建第五面!AF48="","",確建第五面!AF48)</f>
        <v/>
      </c>
      <c r="AG47" s="334"/>
      <c r="AH47" s="334"/>
      <c r="AI47" s="334"/>
      <c r="AJ47" s="334"/>
      <c r="AK47" s="34" t="s">
        <v>1478</v>
      </c>
    </row>
    <row r="48" spans="2:37" ht="15" customHeight="1" x14ac:dyDescent="0.15">
      <c r="D48" s="6" t="s">
        <v>128</v>
      </c>
      <c r="E48" s="6" t="s">
        <v>132</v>
      </c>
      <c r="F48" s="6" t="s">
        <v>130</v>
      </c>
      <c r="I48" s="9" t="s">
        <v>145</v>
      </c>
      <c r="J48" s="340" t="str">
        <f>IF(P48="","",VLOOKUP(P48,LIST!$B$237:'LIST'!$C$380,2,0))</f>
        <v/>
      </c>
      <c r="K48" s="340"/>
      <c r="L48" s="340"/>
      <c r="M48" s="340"/>
      <c r="N48" s="9" t="s">
        <v>146</v>
      </c>
      <c r="O48" s="9" t="s">
        <v>145</v>
      </c>
      <c r="P48" s="345" t="str">
        <f>IF(確建第五面!P49="","",確建第五面!P49)</f>
        <v/>
      </c>
      <c r="Q48" s="345"/>
      <c r="R48" s="345"/>
      <c r="S48" s="345"/>
      <c r="T48" s="345"/>
      <c r="U48" s="345"/>
      <c r="V48" s="345"/>
      <c r="W48" s="345"/>
      <c r="X48" s="345"/>
      <c r="Y48" s="345"/>
      <c r="Z48" s="345"/>
      <c r="AA48" s="345"/>
      <c r="AB48" s="345"/>
      <c r="AC48" s="345"/>
      <c r="AD48" s="9" t="s">
        <v>146</v>
      </c>
      <c r="AE48" s="9" t="s">
        <v>529</v>
      </c>
      <c r="AF48" s="334" t="str">
        <f>IF(確建第五面!AF49="","",確建第五面!AF49)</f>
        <v/>
      </c>
      <c r="AG48" s="334"/>
      <c r="AH48" s="334"/>
      <c r="AI48" s="334"/>
      <c r="AJ48" s="334"/>
      <c r="AK48" s="34" t="s">
        <v>1478</v>
      </c>
    </row>
    <row r="49" spans="2:37" ht="15" customHeight="1" x14ac:dyDescent="0.15">
      <c r="D49" s="6" t="s">
        <v>128</v>
      </c>
      <c r="E49" s="6" t="s">
        <v>137</v>
      </c>
      <c r="F49" s="6" t="s">
        <v>130</v>
      </c>
      <c r="I49" s="9" t="s">
        <v>145</v>
      </c>
      <c r="J49" s="340" t="str">
        <f>IF(P49="","",VLOOKUP(P49,LIST!$B$237:'LIST'!$C$380,2,0))</f>
        <v/>
      </c>
      <c r="K49" s="340"/>
      <c r="L49" s="340"/>
      <c r="M49" s="340"/>
      <c r="N49" s="9" t="s">
        <v>146</v>
      </c>
      <c r="O49" s="9" t="s">
        <v>145</v>
      </c>
      <c r="P49" s="345" t="str">
        <f>IF(確建第五面!P50="","",確建第五面!P50)</f>
        <v/>
      </c>
      <c r="Q49" s="345"/>
      <c r="R49" s="345"/>
      <c r="S49" s="345"/>
      <c r="T49" s="345"/>
      <c r="U49" s="345"/>
      <c r="V49" s="345"/>
      <c r="W49" s="345"/>
      <c r="X49" s="345"/>
      <c r="Y49" s="345"/>
      <c r="Z49" s="345"/>
      <c r="AA49" s="345"/>
      <c r="AB49" s="345"/>
      <c r="AC49" s="345"/>
      <c r="AD49" s="9" t="s">
        <v>146</v>
      </c>
      <c r="AE49" s="9" t="s">
        <v>529</v>
      </c>
      <c r="AF49" s="334" t="str">
        <f>IF(確建第五面!AF50="","",確建第五面!AF50)</f>
        <v/>
      </c>
      <c r="AG49" s="334"/>
      <c r="AH49" s="334"/>
      <c r="AI49" s="334"/>
      <c r="AJ49" s="334"/>
      <c r="AK49" s="34" t="s">
        <v>1478</v>
      </c>
    </row>
    <row r="50" spans="2:37" ht="15" customHeight="1" x14ac:dyDescent="0.15">
      <c r="D50" s="6" t="s">
        <v>128</v>
      </c>
      <c r="E50" s="6" t="s">
        <v>133</v>
      </c>
      <c r="F50" s="6" t="s">
        <v>130</v>
      </c>
      <c r="I50" s="9" t="s">
        <v>145</v>
      </c>
      <c r="J50" s="340" t="str">
        <f>IF(P50="","",VLOOKUP(P50,LIST!$B$237:'LIST'!$C$380,2,0))</f>
        <v/>
      </c>
      <c r="K50" s="340"/>
      <c r="L50" s="340"/>
      <c r="M50" s="340"/>
      <c r="N50" s="9" t="s">
        <v>146</v>
      </c>
      <c r="O50" s="9" t="s">
        <v>145</v>
      </c>
      <c r="P50" s="345" t="str">
        <f>IF(確建第五面!P51="","",確建第五面!P51)</f>
        <v/>
      </c>
      <c r="Q50" s="345"/>
      <c r="R50" s="345"/>
      <c r="S50" s="345"/>
      <c r="T50" s="345"/>
      <c r="U50" s="345"/>
      <c r="V50" s="345"/>
      <c r="W50" s="345"/>
      <c r="X50" s="345"/>
      <c r="Y50" s="345"/>
      <c r="Z50" s="345"/>
      <c r="AA50" s="345"/>
      <c r="AB50" s="345"/>
      <c r="AC50" s="345"/>
      <c r="AD50" s="9" t="s">
        <v>146</v>
      </c>
      <c r="AE50" s="9" t="s">
        <v>529</v>
      </c>
      <c r="AF50" s="334" t="str">
        <f>IF(確建第五面!AF51="","",確建第五面!AF51)</f>
        <v/>
      </c>
      <c r="AG50" s="334"/>
      <c r="AH50" s="334"/>
      <c r="AI50" s="334"/>
      <c r="AJ50" s="334"/>
      <c r="AK50" s="34" t="s">
        <v>1478</v>
      </c>
    </row>
    <row r="51" spans="2:37" ht="15" customHeight="1" x14ac:dyDescent="0.15">
      <c r="B51" s="30"/>
      <c r="C51" s="30"/>
      <c r="D51" s="30" t="s">
        <v>128</v>
      </c>
      <c r="E51" s="30" t="s">
        <v>525</v>
      </c>
      <c r="F51" s="30" t="s">
        <v>130</v>
      </c>
      <c r="G51" s="30"/>
      <c r="H51" s="30"/>
      <c r="I51" s="32" t="s">
        <v>145</v>
      </c>
      <c r="J51" s="340" t="str">
        <f>IF(P51="","",VLOOKUP(P51,LIST!$B$237:'LIST'!$C$380,2,0))</f>
        <v/>
      </c>
      <c r="K51" s="340"/>
      <c r="L51" s="340"/>
      <c r="M51" s="340"/>
      <c r="N51" s="32" t="s">
        <v>146</v>
      </c>
      <c r="O51" s="32" t="s">
        <v>145</v>
      </c>
      <c r="P51" s="345" t="str">
        <f>IF(確建第五面!P52="","",確建第五面!P52)</f>
        <v/>
      </c>
      <c r="Q51" s="345"/>
      <c r="R51" s="345"/>
      <c r="S51" s="345"/>
      <c r="T51" s="345"/>
      <c r="U51" s="345"/>
      <c r="V51" s="345"/>
      <c r="W51" s="345"/>
      <c r="X51" s="345"/>
      <c r="Y51" s="345"/>
      <c r="Z51" s="345"/>
      <c r="AA51" s="345"/>
      <c r="AB51" s="345"/>
      <c r="AC51" s="345"/>
      <c r="AD51" s="32" t="s">
        <v>146</v>
      </c>
      <c r="AE51" s="32" t="s">
        <v>529</v>
      </c>
      <c r="AF51" s="334" t="str">
        <f>IF(確建第五面!AF52="","",確建第五面!AF52)</f>
        <v/>
      </c>
      <c r="AG51" s="334"/>
      <c r="AH51" s="334"/>
      <c r="AI51" s="334"/>
      <c r="AJ51" s="334"/>
      <c r="AK51" s="34" t="s">
        <v>1478</v>
      </c>
    </row>
    <row r="52" spans="2:37" ht="15" customHeight="1" x14ac:dyDescent="0.15">
      <c r="B52" s="6" t="s">
        <v>628</v>
      </c>
      <c r="J52" s="293" t="str">
        <f>IF(確建第五面!J53="","",確建第五面!J53)</f>
        <v/>
      </c>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row>
    <row r="53" spans="2:37" ht="15" customHeight="1" x14ac:dyDescent="0.15">
      <c r="J53" s="291" t="str">
        <f>IF(確建第五面!J54="","",確建第五面!J54)</f>
        <v/>
      </c>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row>
    <row r="54" spans="2:37" ht="15" customHeight="1" x14ac:dyDescent="0.15">
      <c r="J54" s="291" t="str">
        <f>IF(確建第五面!J55="","",確建第五面!J55)</f>
        <v/>
      </c>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row>
    <row r="55" spans="2:37" ht="15" customHeight="1" x14ac:dyDescent="0.15">
      <c r="B55" s="30"/>
      <c r="C55" s="30"/>
      <c r="D55" s="30"/>
      <c r="E55" s="30"/>
      <c r="F55" s="30"/>
      <c r="G55" s="30"/>
      <c r="H55" s="30"/>
      <c r="I55" s="30"/>
      <c r="J55" s="292" t="str">
        <f>IF(確建第五面!J56="","",確建第五面!J56)</f>
        <v/>
      </c>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row>
    <row r="56" spans="2:37" ht="15" customHeight="1" x14ac:dyDescent="0.15">
      <c r="B56" s="6" t="s">
        <v>629</v>
      </c>
      <c r="J56" s="293" t="str">
        <f>IF(確建第五面!J57="","",確建第五面!J57)</f>
        <v/>
      </c>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row>
    <row r="57" spans="2:37" ht="15" customHeight="1" x14ac:dyDescent="0.15">
      <c r="J57" s="291" t="str">
        <f>IF(確建第五面!J58="","",確建第五面!J58)</f>
        <v/>
      </c>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row>
    <row r="58" spans="2:37" ht="15" customHeight="1" x14ac:dyDescent="0.15">
      <c r="J58" s="291" t="str">
        <f>IF(確建第五面!J59="","",確建第五面!J59)</f>
        <v/>
      </c>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row>
    <row r="59" spans="2:37" ht="15" customHeight="1" x14ac:dyDescent="0.15">
      <c r="J59" s="291" t="str">
        <f>IF(確建第五面!J60="","",確建第五面!J60)</f>
        <v/>
      </c>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row>
    <row r="60" spans="2:37" ht="15" customHeight="1" x14ac:dyDescent="0.15">
      <c r="B60" s="30" t="s">
        <v>1548</v>
      </c>
      <c r="C60" s="30"/>
      <c r="D60" s="30"/>
      <c r="E60" s="30"/>
      <c r="F60" s="30"/>
      <c r="G60" s="30"/>
      <c r="H60" s="30"/>
      <c r="I60" s="30"/>
      <c r="J60" s="301" t="str">
        <f>ITEM_all_second!$E$13</f>
        <v/>
      </c>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row>
    <row r="63" spans="2:37" ht="15" customHeight="1" x14ac:dyDescent="0.15">
      <c r="B63" s="289" t="s">
        <v>607</v>
      </c>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row>
    <row r="64" spans="2:37" ht="15" customHeight="1" x14ac:dyDescent="0.15">
      <c r="B64" s="6" t="s">
        <v>608</v>
      </c>
    </row>
    <row r="65" spans="2:37" ht="15" customHeight="1" x14ac:dyDescent="0.15">
      <c r="B65" s="30" t="s">
        <v>577</v>
      </c>
      <c r="C65" s="30"/>
      <c r="D65" s="30"/>
      <c r="E65" s="30"/>
      <c r="F65" s="30"/>
      <c r="G65" s="30"/>
      <c r="H65" s="30"/>
      <c r="I65" s="30"/>
      <c r="J65" s="30"/>
      <c r="K65" s="336" t="str">
        <f>IF(確建第五面!K65="","",確建第五面!K65)</f>
        <v/>
      </c>
      <c r="L65" s="336"/>
      <c r="M65" s="336"/>
      <c r="N65" s="336"/>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2:37" ht="15" customHeight="1" x14ac:dyDescent="0.15">
      <c r="B66" s="27" t="s">
        <v>609</v>
      </c>
      <c r="C66" s="27"/>
      <c r="D66" s="27"/>
      <c r="E66" s="27"/>
      <c r="F66" s="27"/>
      <c r="G66" s="27"/>
      <c r="H66" s="27"/>
      <c r="I66" s="27"/>
      <c r="J66" s="27"/>
      <c r="K66" s="336" t="str">
        <f>IF(確建第五面!K66="","",確建第五面!K66)</f>
        <v/>
      </c>
      <c r="L66" s="336"/>
      <c r="M66" s="336"/>
      <c r="N66" s="336"/>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610</v>
      </c>
      <c r="C67" s="27"/>
      <c r="D67" s="27"/>
      <c r="E67" s="27"/>
      <c r="F67" s="27"/>
      <c r="G67" s="27"/>
      <c r="H67" s="27"/>
      <c r="I67" s="27"/>
      <c r="J67" s="27"/>
      <c r="K67" s="346" t="str">
        <f>IF(確建第五面!K67="","",確建第五面!K67)</f>
        <v/>
      </c>
      <c r="L67" s="346"/>
      <c r="M67" s="346"/>
      <c r="N67" s="346"/>
      <c r="O67" s="27"/>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27" t="s">
        <v>611</v>
      </c>
      <c r="C68" s="27"/>
      <c r="D68" s="27"/>
      <c r="E68" s="27"/>
      <c r="F68" s="27"/>
      <c r="G68" s="27"/>
      <c r="H68" s="27"/>
      <c r="I68" s="27"/>
      <c r="J68" s="27"/>
      <c r="K68" s="332" t="str">
        <f>IF(確建第五面!K68="","",確建第五面!K68)</f>
        <v/>
      </c>
      <c r="L68" s="332"/>
      <c r="M68" s="332"/>
      <c r="N68" s="332"/>
      <c r="O68" s="93" t="s">
        <v>1492</v>
      </c>
      <c r="P68" s="27"/>
      <c r="Q68" s="27"/>
      <c r="R68" s="27"/>
      <c r="S68" s="27"/>
      <c r="T68" s="27"/>
      <c r="U68" s="27"/>
      <c r="V68" s="27"/>
      <c r="W68" s="27"/>
      <c r="X68" s="27"/>
      <c r="Y68" s="27"/>
      <c r="Z68" s="27"/>
      <c r="AA68" s="27"/>
      <c r="AB68" s="27"/>
      <c r="AC68" s="27"/>
      <c r="AD68" s="27"/>
      <c r="AE68" s="27"/>
      <c r="AF68" s="27"/>
      <c r="AG68" s="27"/>
      <c r="AH68" s="27"/>
      <c r="AI68" s="27"/>
      <c r="AJ68" s="27"/>
      <c r="AK68" s="27"/>
    </row>
    <row r="69" spans="2:37" ht="15" customHeight="1" x14ac:dyDescent="0.15">
      <c r="B69" s="27" t="s">
        <v>612</v>
      </c>
      <c r="C69" s="27"/>
      <c r="D69" s="27"/>
      <c r="E69" s="27"/>
      <c r="F69" s="27"/>
      <c r="G69" s="27"/>
      <c r="H69" s="27"/>
      <c r="I69" s="27"/>
      <c r="J69" s="27"/>
      <c r="K69" s="348" t="str">
        <f>IF(確建第五面!K69="","",確建第五面!K69)</f>
        <v/>
      </c>
      <c r="L69" s="348"/>
      <c r="M69" s="348"/>
      <c r="N69" s="348"/>
      <c r="O69" s="93" t="s">
        <v>1492</v>
      </c>
      <c r="P69" s="27"/>
      <c r="Q69" s="27"/>
      <c r="R69" s="27"/>
      <c r="S69" s="27"/>
      <c r="T69" s="27"/>
      <c r="U69" s="27"/>
      <c r="V69" s="27"/>
      <c r="W69" s="27"/>
      <c r="X69" s="27"/>
      <c r="Y69" s="27"/>
      <c r="Z69" s="27"/>
      <c r="AA69" s="27"/>
      <c r="AB69" s="27"/>
      <c r="AC69" s="27"/>
      <c r="AD69" s="27"/>
      <c r="AE69" s="27"/>
      <c r="AF69" s="27"/>
      <c r="AG69" s="27"/>
      <c r="AH69" s="27"/>
      <c r="AI69" s="27"/>
      <c r="AJ69" s="27"/>
      <c r="AK69" s="27"/>
    </row>
    <row r="70" spans="2:37" ht="15" customHeight="1" x14ac:dyDescent="0.15">
      <c r="B70" s="6" t="s">
        <v>613</v>
      </c>
    </row>
    <row r="71" spans="2:37" ht="15" customHeight="1" x14ac:dyDescent="0.15">
      <c r="D71" s="6" t="s">
        <v>2162</v>
      </c>
      <c r="E71" s="6" t="s">
        <v>2163</v>
      </c>
      <c r="F71" s="6" t="s">
        <v>2164</v>
      </c>
      <c r="M71" s="316" t="str">
        <f>IF(確建第五面!M71="","",確建第五面!M71)</f>
        <v/>
      </c>
      <c r="N71" s="316"/>
      <c r="O71" s="316"/>
      <c r="P71" s="316"/>
      <c r="Q71" s="34" t="s">
        <v>1492</v>
      </c>
    </row>
    <row r="72" spans="2:37" ht="15" customHeight="1" x14ac:dyDescent="0.15">
      <c r="B72" s="30"/>
      <c r="C72" s="30"/>
      <c r="D72" s="30" t="s">
        <v>128</v>
      </c>
      <c r="E72" s="30" t="s">
        <v>131</v>
      </c>
      <c r="F72" s="30" t="s">
        <v>2165</v>
      </c>
      <c r="G72" s="30"/>
      <c r="H72" s="30"/>
      <c r="I72" s="30"/>
      <c r="J72" s="30"/>
      <c r="K72" s="30"/>
      <c r="L72" s="30"/>
      <c r="M72" s="30"/>
      <c r="N72" s="30"/>
      <c r="O72" s="30"/>
      <c r="P72" s="30"/>
      <c r="Q72" s="30"/>
      <c r="W72" s="36" t="str">
        <f>IF(確建第五面!W72="","",確建第五面!W72)</f>
        <v>□</v>
      </c>
      <c r="X72" s="32" t="s">
        <v>568</v>
      </c>
      <c r="Z72" s="36" t="str">
        <f>IF(確建第五面!Z72="","",確建第五面!Z72)</f>
        <v>□</v>
      </c>
      <c r="AA72" s="32" t="s">
        <v>569</v>
      </c>
      <c r="AB72" s="30"/>
      <c r="AC72" s="30"/>
      <c r="AD72" s="30"/>
      <c r="AE72" s="30"/>
      <c r="AF72" s="30"/>
      <c r="AG72" s="30"/>
      <c r="AH72" s="30"/>
      <c r="AI72" s="30"/>
      <c r="AJ72" s="30"/>
      <c r="AK72" s="30"/>
    </row>
    <row r="73" spans="2:37" ht="15" customHeight="1" x14ac:dyDescent="0.15">
      <c r="B73" s="6" t="s">
        <v>624</v>
      </c>
      <c r="I73" s="9" t="s">
        <v>145</v>
      </c>
      <c r="J73" s="315" t="s">
        <v>625</v>
      </c>
      <c r="K73" s="315"/>
      <c r="L73" s="315"/>
      <c r="M73" s="315"/>
      <c r="N73" s="9" t="s">
        <v>146</v>
      </c>
      <c r="O73" s="9" t="s">
        <v>145</v>
      </c>
      <c r="P73" s="315" t="s">
        <v>626</v>
      </c>
      <c r="Q73" s="315"/>
      <c r="R73" s="315"/>
      <c r="S73" s="315"/>
      <c r="T73" s="315"/>
      <c r="U73" s="315"/>
      <c r="V73" s="315"/>
      <c r="W73" s="315"/>
      <c r="X73" s="315"/>
      <c r="Y73" s="315"/>
      <c r="Z73" s="315"/>
      <c r="AA73" s="315"/>
      <c r="AB73" s="315"/>
      <c r="AC73" s="315"/>
      <c r="AD73" s="9" t="s">
        <v>146</v>
      </c>
      <c r="AE73" s="9" t="s">
        <v>145</v>
      </c>
      <c r="AF73" s="315" t="s">
        <v>627</v>
      </c>
      <c r="AG73" s="315"/>
      <c r="AH73" s="315"/>
      <c r="AI73" s="315"/>
      <c r="AJ73" s="315"/>
      <c r="AK73" s="9" t="s">
        <v>146</v>
      </c>
    </row>
    <row r="74" spans="2:37" ht="15" customHeight="1" x14ac:dyDescent="0.15">
      <c r="D74" s="6" t="s">
        <v>128</v>
      </c>
      <c r="E74" s="6" t="s">
        <v>129</v>
      </c>
      <c r="F74" s="6" t="s">
        <v>130</v>
      </c>
      <c r="I74" s="9" t="s">
        <v>145</v>
      </c>
      <c r="J74" s="340" t="str">
        <f>IF(P74="","",VLOOKUP(P74,LIST!$B$237:'LIST'!$C$380,2,0))</f>
        <v/>
      </c>
      <c r="K74" s="340"/>
      <c r="L74" s="340"/>
      <c r="M74" s="340"/>
      <c r="N74" s="9" t="s">
        <v>146</v>
      </c>
      <c r="O74" s="9" t="s">
        <v>145</v>
      </c>
      <c r="P74" s="345" t="str">
        <f>IF(確建第五面!P74="","",確建第五面!P74)</f>
        <v/>
      </c>
      <c r="Q74" s="345"/>
      <c r="R74" s="345"/>
      <c r="S74" s="345"/>
      <c r="T74" s="345"/>
      <c r="U74" s="345"/>
      <c r="V74" s="345"/>
      <c r="W74" s="345"/>
      <c r="X74" s="345"/>
      <c r="Y74" s="345"/>
      <c r="Z74" s="345"/>
      <c r="AA74" s="345"/>
      <c r="AB74" s="345"/>
      <c r="AC74" s="345"/>
      <c r="AD74" s="9" t="s">
        <v>146</v>
      </c>
      <c r="AE74" s="9" t="s">
        <v>529</v>
      </c>
      <c r="AF74" s="334" t="str">
        <f>IF(確建第五面!AF74="","",確建第五面!AF74)</f>
        <v/>
      </c>
      <c r="AG74" s="334"/>
      <c r="AH74" s="334"/>
      <c r="AI74" s="334"/>
      <c r="AJ74" s="334"/>
      <c r="AK74" s="34" t="s">
        <v>1478</v>
      </c>
    </row>
    <row r="75" spans="2:37" ht="15" customHeight="1" x14ac:dyDescent="0.15">
      <c r="D75" s="6" t="s">
        <v>128</v>
      </c>
      <c r="E75" s="6" t="s">
        <v>131</v>
      </c>
      <c r="F75" s="6" t="s">
        <v>130</v>
      </c>
      <c r="I75" s="9" t="s">
        <v>145</v>
      </c>
      <c r="J75" s="340" t="str">
        <f>IF(P75="","",VLOOKUP(P75,LIST!$B$237:'LIST'!$C$380,2,0))</f>
        <v/>
      </c>
      <c r="K75" s="340"/>
      <c r="L75" s="340"/>
      <c r="M75" s="340"/>
      <c r="N75" s="9" t="s">
        <v>146</v>
      </c>
      <c r="O75" s="9" t="s">
        <v>145</v>
      </c>
      <c r="P75" s="345" t="str">
        <f>IF(確建第五面!P75="","",確建第五面!P75)</f>
        <v/>
      </c>
      <c r="Q75" s="345"/>
      <c r="R75" s="345"/>
      <c r="S75" s="345"/>
      <c r="T75" s="345"/>
      <c r="U75" s="345"/>
      <c r="V75" s="345"/>
      <c r="W75" s="345"/>
      <c r="X75" s="345"/>
      <c r="Y75" s="345"/>
      <c r="Z75" s="345"/>
      <c r="AA75" s="345"/>
      <c r="AB75" s="345"/>
      <c r="AC75" s="345"/>
      <c r="AD75" s="9" t="s">
        <v>146</v>
      </c>
      <c r="AE75" s="9" t="s">
        <v>529</v>
      </c>
      <c r="AF75" s="334" t="str">
        <f>IF(確建第五面!AF75="","",確建第五面!AF75)</f>
        <v/>
      </c>
      <c r="AG75" s="334"/>
      <c r="AH75" s="334"/>
      <c r="AI75" s="334"/>
      <c r="AJ75" s="334"/>
      <c r="AK75" s="34" t="s">
        <v>1478</v>
      </c>
    </row>
    <row r="76" spans="2:37" ht="15" customHeight="1" x14ac:dyDescent="0.15">
      <c r="D76" s="6" t="s">
        <v>128</v>
      </c>
      <c r="E76" s="6" t="s">
        <v>132</v>
      </c>
      <c r="F76" s="6" t="s">
        <v>130</v>
      </c>
      <c r="I76" s="9" t="s">
        <v>145</v>
      </c>
      <c r="J76" s="340" t="str">
        <f>IF(P76="","",VLOOKUP(P76,LIST!$B$237:'LIST'!$C$380,2,0))</f>
        <v/>
      </c>
      <c r="K76" s="340"/>
      <c r="L76" s="340"/>
      <c r="M76" s="340"/>
      <c r="N76" s="9" t="s">
        <v>146</v>
      </c>
      <c r="O76" s="9" t="s">
        <v>145</v>
      </c>
      <c r="P76" s="345" t="str">
        <f>IF(確建第五面!P76="","",確建第五面!P76)</f>
        <v/>
      </c>
      <c r="Q76" s="345"/>
      <c r="R76" s="345"/>
      <c r="S76" s="345"/>
      <c r="T76" s="345"/>
      <c r="U76" s="345"/>
      <c r="V76" s="345"/>
      <c r="W76" s="345"/>
      <c r="X76" s="345"/>
      <c r="Y76" s="345"/>
      <c r="Z76" s="345"/>
      <c r="AA76" s="345"/>
      <c r="AB76" s="345"/>
      <c r="AC76" s="345"/>
      <c r="AD76" s="9" t="s">
        <v>146</v>
      </c>
      <c r="AE76" s="9" t="s">
        <v>529</v>
      </c>
      <c r="AF76" s="334" t="str">
        <f>IF(確建第五面!AF76="","",確建第五面!AF76)</f>
        <v/>
      </c>
      <c r="AG76" s="334"/>
      <c r="AH76" s="334"/>
      <c r="AI76" s="334"/>
      <c r="AJ76" s="334"/>
      <c r="AK76" s="34" t="s">
        <v>1478</v>
      </c>
    </row>
    <row r="77" spans="2:37" ht="15" customHeight="1" x14ac:dyDescent="0.15">
      <c r="D77" s="6" t="s">
        <v>128</v>
      </c>
      <c r="E77" s="6" t="s">
        <v>137</v>
      </c>
      <c r="F77" s="6" t="s">
        <v>130</v>
      </c>
      <c r="I77" s="9" t="s">
        <v>145</v>
      </c>
      <c r="J77" s="340" t="str">
        <f>IF(P77="","",VLOOKUP(P77,LIST!$B$237:'LIST'!$C$380,2,0))</f>
        <v/>
      </c>
      <c r="K77" s="340"/>
      <c r="L77" s="340"/>
      <c r="M77" s="340"/>
      <c r="N77" s="9" t="s">
        <v>146</v>
      </c>
      <c r="O77" s="9" t="s">
        <v>145</v>
      </c>
      <c r="P77" s="345" t="str">
        <f>IF(確建第五面!P77="","",確建第五面!P77)</f>
        <v/>
      </c>
      <c r="Q77" s="345"/>
      <c r="R77" s="345"/>
      <c r="S77" s="345"/>
      <c r="T77" s="345"/>
      <c r="U77" s="345"/>
      <c r="V77" s="345"/>
      <c r="W77" s="345"/>
      <c r="X77" s="345"/>
      <c r="Y77" s="345"/>
      <c r="Z77" s="345"/>
      <c r="AA77" s="345"/>
      <c r="AB77" s="345"/>
      <c r="AC77" s="345"/>
      <c r="AD77" s="9" t="s">
        <v>146</v>
      </c>
      <c r="AE77" s="9" t="s">
        <v>529</v>
      </c>
      <c r="AF77" s="334" t="str">
        <f>IF(確建第五面!AF77="","",確建第五面!AF77)</f>
        <v/>
      </c>
      <c r="AG77" s="334"/>
      <c r="AH77" s="334"/>
      <c r="AI77" s="334"/>
      <c r="AJ77" s="334"/>
      <c r="AK77" s="34" t="s">
        <v>1478</v>
      </c>
    </row>
    <row r="78" spans="2:37" ht="15" customHeight="1" x14ac:dyDescent="0.15">
      <c r="D78" s="6" t="s">
        <v>128</v>
      </c>
      <c r="E78" s="6" t="s">
        <v>133</v>
      </c>
      <c r="F78" s="6" t="s">
        <v>130</v>
      </c>
      <c r="I78" s="9" t="s">
        <v>145</v>
      </c>
      <c r="J78" s="340" t="str">
        <f>IF(P78="","",VLOOKUP(P78,LIST!$B$237:'LIST'!$C$380,2,0))</f>
        <v/>
      </c>
      <c r="K78" s="340"/>
      <c r="L78" s="340"/>
      <c r="M78" s="340"/>
      <c r="N78" s="9" t="s">
        <v>146</v>
      </c>
      <c r="O78" s="9" t="s">
        <v>145</v>
      </c>
      <c r="P78" s="345" t="str">
        <f>IF(確建第五面!P78="","",確建第五面!P78)</f>
        <v/>
      </c>
      <c r="Q78" s="345"/>
      <c r="R78" s="345"/>
      <c r="S78" s="345"/>
      <c r="T78" s="345"/>
      <c r="U78" s="345"/>
      <c r="V78" s="345"/>
      <c r="W78" s="345"/>
      <c r="X78" s="345"/>
      <c r="Y78" s="345"/>
      <c r="Z78" s="345"/>
      <c r="AA78" s="345"/>
      <c r="AB78" s="345"/>
      <c r="AC78" s="345"/>
      <c r="AD78" s="9" t="s">
        <v>146</v>
      </c>
      <c r="AE78" s="9" t="s">
        <v>529</v>
      </c>
      <c r="AF78" s="334" t="str">
        <f>IF(確建第五面!AF78="","",確建第五面!AF78)</f>
        <v/>
      </c>
      <c r="AG78" s="334"/>
      <c r="AH78" s="334"/>
      <c r="AI78" s="334"/>
      <c r="AJ78" s="334"/>
      <c r="AK78" s="34" t="s">
        <v>1478</v>
      </c>
    </row>
    <row r="79" spans="2:37" ht="15" customHeight="1" x14ac:dyDescent="0.15">
      <c r="B79" s="30"/>
      <c r="C79" s="30"/>
      <c r="D79" s="30" t="s">
        <v>128</v>
      </c>
      <c r="E79" s="30" t="s">
        <v>525</v>
      </c>
      <c r="F79" s="30" t="s">
        <v>130</v>
      </c>
      <c r="G79" s="30"/>
      <c r="H79" s="30"/>
      <c r="I79" s="32" t="s">
        <v>145</v>
      </c>
      <c r="J79" s="340" t="str">
        <f>IF(P79="","",VLOOKUP(P79,LIST!$B$237:'LIST'!$C$380,2,0))</f>
        <v/>
      </c>
      <c r="K79" s="340"/>
      <c r="L79" s="340"/>
      <c r="M79" s="340"/>
      <c r="N79" s="32" t="s">
        <v>146</v>
      </c>
      <c r="O79" s="32" t="s">
        <v>145</v>
      </c>
      <c r="P79" s="345" t="str">
        <f>IF(確建第五面!P79="","",確建第五面!P79)</f>
        <v/>
      </c>
      <c r="Q79" s="345"/>
      <c r="R79" s="345"/>
      <c r="S79" s="345"/>
      <c r="T79" s="345"/>
      <c r="U79" s="345"/>
      <c r="V79" s="345"/>
      <c r="W79" s="345"/>
      <c r="X79" s="345"/>
      <c r="Y79" s="345"/>
      <c r="Z79" s="345"/>
      <c r="AA79" s="345"/>
      <c r="AB79" s="345"/>
      <c r="AC79" s="345"/>
      <c r="AD79" s="32" t="s">
        <v>146</v>
      </c>
      <c r="AE79" s="32" t="s">
        <v>529</v>
      </c>
      <c r="AF79" s="334" t="str">
        <f>IF(確建第五面!AF79="","",確建第五面!AF79)</f>
        <v/>
      </c>
      <c r="AG79" s="334"/>
      <c r="AH79" s="334"/>
      <c r="AI79" s="334"/>
      <c r="AJ79" s="334"/>
      <c r="AK79" s="34" t="s">
        <v>1478</v>
      </c>
    </row>
    <row r="80" spans="2:37" ht="15" customHeight="1" x14ac:dyDescent="0.15">
      <c r="B80" s="6" t="s">
        <v>628</v>
      </c>
      <c r="J80" s="293" t="str">
        <f>IF(確建第五面!J80="","",確建第五面!J80)</f>
        <v/>
      </c>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row>
    <row r="81" spans="2:37" ht="15" customHeight="1" x14ac:dyDescent="0.15">
      <c r="J81" s="291" t="str">
        <f>IF(確建第五面!J81="","",確建第五面!J81)</f>
        <v/>
      </c>
      <c r="K81" s="291"/>
      <c r="L81" s="291"/>
      <c r="M81" s="291"/>
      <c r="N81" s="291"/>
      <c r="O81" s="291"/>
      <c r="P81" s="291"/>
      <c r="Q81" s="291"/>
      <c r="R81" s="291"/>
      <c r="S81" s="291"/>
      <c r="T81" s="291"/>
      <c r="U81" s="291"/>
      <c r="V81" s="291"/>
      <c r="W81" s="291"/>
      <c r="X81" s="291"/>
      <c r="Y81" s="291"/>
      <c r="Z81" s="291"/>
      <c r="AA81" s="291"/>
      <c r="AB81" s="291"/>
      <c r="AC81" s="291"/>
      <c r="AD81" s="291"/>
      <c r="AE81" s="291"/>
      <c r="AF81" s="291"/>
      <c r="AG81" s="291"/>
      <c r="AH81" s="291"/>
      <c r="AI81" s="291"/>
      <c r="AJ81" s="291"/>
      <c r="AK81" s="291"/>
    </row>
    <row r="82" spans="2:37" ht="15" customHeight="1" x14ac:dyDescent="0.15">
      <c r="J82" s="291" t="str">
        <f>IF(確建第五面!J82="","",確建第五面!J82)</f>
        <v/>
      </c>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291"/>
      <c r="AI82" s="291"/>
      <c r="AJ82" s="291"/>
      <c r="AK82" s="291"/>
    </row>
    <row r="83" spans="2:37" ht="15" customHeight="1" x14ac:dyDescent="0.15">
      <c r="B83" s="30"/>
      <c r="C83" s="30"/>
      <c r="D83" s="30"/>
      <c r="E83" s="30"/>
      <c r="F83" s="30"/>
      <c r="G83" s="30"/>
      <c r="H83" s="30"/>
      <c r="I83" s="30"/>
      <c r="J83" s="292" t="str">
        <f>IF(確建第五面!J83="","",確建第五面!J83)</f>
        <v/>
      </c>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row>
    <row r="84" spans="2:37" ht="15" customHeight="1" x14ac:dyDescent="0.15">
      <c r="B84" s="6" t="s">
        <v>629</v>
      </c>
      <c r="J84" s="293" t="str">
        <f>IF(確建第五面!J84="","",確建第五面!J84)</f>
        <v/>
      </c>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row>
    <row r="85" spans="2:37" ht="15" customHeight="1" x14ac:dyDescent="0.15">
      <c r="J85" s="291" t="str">
        <f>IF(確建第五面!J85="","",確建第五面!J85)</f>
        <v/>
      </c>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1"/>
      <c r="AJ85" s="291"/>
      <c r="AK85" s="291"/>
    </row>
    <row r="86" spans="2:37" ht="15" customHeight="1" x14ac:dyDescent="0.15">
      <c r="J86" s="291" t="str">
        <f>IF(確建第五面!J86="","",確建第五面!J86)</f>
        <v/>
      </c>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row>
    <row r="87" spans="2:37" ht="15" customHeight="1" x14ac:dyDescent="0.15">
      <c r="J87" s="291" t="str">
        <f>IF(確建第五面!J87="","",確建第五面!J87)</f>
        <v/>
      </c>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row>
    <row r="88" spans="2:37" ht="15" customHeight="1" x14ac:dyDescent="0.15">
      <c r="B88" s="30" t="s">
        <v>1548</v>
      </c>
      <c r="C88" s="30"/>
      <c r="D88" s="30"/>
      <c r="E88" s="30"/>
      <c r="F88" s="30"/>
      <c r="G88" s="30"/>
      <c r="H88" s="30"/>
      <c r="I88" s="30"/>
      <c r="J88" s="301" t="str">
        <f>ITEM_all_second!$E$13</f>
        <v/>
      </c>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row>
    <row r="95" spans="2:37" ht="15" customHeight="1" x14ac:dyDescent="0.15">
      <c r="B95" s="6" t="s">
        <v>608</v>
      </c>
    </row>
    <row r="96" spans="2:37" ht="15" customHeight="1" x14ac:dyDescent="0.15">
      <c r="B96" s="30" t="s">
        <v>577</v>
      </c>
      <c r="C96" s="30"/>
      <c r="D96" s="30"/>
      <c r="E96" s="30"/>
      <c r="F96" s="30"/>
      <c r="G96" s="30"/>
      <c r="H96" s="30"/>
      <c r="I96" s="30"/>
      <c r="J96" s="30"/>
      <c r="K96" s="336" t="str">
        <f>IF(確建第五面!K97="","",確建第五面!K97)</f>
        <v/>
      </c>
      <c r="L96" s="336"/>
      <c r="M96" s="336"/>
      <c r="N96" s="336"/>
      <c r="O96" s="30"/>
      <c r="P96" s="30"/>
      <c r="Q96" s="30"/>
      <c r="R96" s="30"/>
      <c r="S96" s="30"/>
      <c r="T96" s="30"/>
      <c r="U96" s="30"/>
      <c r="V96" s="30"/>
      <c r="W96" s="30"/>
      <c r="X96" s="30"/>
      <c r="Y96" s="30"/>
      <c r="Z96" s="30"/>
      <c r="AA96" s="30"/>
      <c r="AB96" s="30"/>
      <c r="AC96" s="30"/>
      <c r="AD96" s="30"/>
      <c r="AE96" s="30"/>
      <c r="AF96" s="30"/>
      <c r="AG96" s="30"/>
      <c r="AH96" s="30"/>
      <c r="AI96" s="30"/>
      <c r="AJ96" s="30"/>
      <c r="AK96" s="30"/>
    </row>
    <row r="97" spans="2:37" ht="15" customHeight="1" x14ac:dyDescent="0.15">
      <c r="B97" s="27" t="s">
        <v>609</v>
      </c>
      <c r="C97" s="27"/>
      <c r="D97" s="27"/>
      <c r="E97" s="27"/>
      <c r="F97" s="27"/>
      <c r="G97" s="27"/>
      <c r="H97" s="27"/>
      <c r="I97" s="27"/>
      <c r="J97" s="27"/>
      <c r="K97" s="336" t="str">
        <f>IF(確建第五面!K98="","",確建第五面!K98)</f>
        <v/>
      </c>
      <c r="L97" s="336"/>
      <c r="M97" s="336"/>
      <c r="N97" s="336"/>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610</v>
      </c>
      <c r="C98" s="27"/>
      <c r="D98" s="27"/>
      <c r="E98" s="27"/>
      <c r="F98" s="27"/>
      <c r="G98" s="27"/>
      <c r="H98" s="27"/>
      <c r="I98" s="27"/>
      <c r="J98" s="27"/>
      <c r="K98" s="346" t="str">
        <f>IF(確建第五面!K99="","",確建第五面!K99)</f>
        <v/>
      </c>
      <c r="L98" s="346"/>
      <c r="M98" s="346"/>
      <c r="N98" s="346"/>
      <c r="O98" s="27"/>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611</v>
      </c>
      <c r="C99" s="27"/>
      <c r="D99" s="27"/>
      <c r="E99" s="27"/>
      <c r="F99" s="27"/>
      <c r="G99" s="27"/>
      <c r="H99" s="27"/>
      <c r="I99" s="27"/>
      <c r="J99" s="27"/>
      <c r="K99" s="332" t="str">
        <f>IF(確建第五面!K100="","",確建第五面!K100)</f>
        <v/>
      </c>
      <c r="L99" s="332"/>
      <c r="M99" s="332"/>
      <c r="N99" s="332"/>
      <c r="O99" s="93" t="s">
        <v>1492</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27" t="s">
        <v>612</v>
      </c>
      <c r="C100" s="27"/>
      <c r="D100" s="27"/>
      <c r="E100" s="27"/>
      <c r="F100" s="27"/>
      <c r="G100" s="27"/>
      <c r="H100" s="27"/>
      <c r="I100" s="27"/>
      <c r="J100" s="27"/>
      <c r="K100" s="348" t="str">
        <f>IF(確建第五面!K101="","",確建第五面!K101)</f>
        <v/>
      </c>
      <c r="L100" s="348"/>
      <c r="M100" s="348"/>
      <c r="N100" s="348"/>
      <c r="O100" s="93" t="s">
        <v>1492</v>
      </c>
      <c r="P100" s="27"/>
      <c r="Q100" s="27"/>
      <c r="R100" s="27"/>
      <c r="S100" s="27"/>
      <c r="T100" s="27"/>
      <c r="U100" s="27"/>
      <c r="V100" s="27"/>
      <c r="W100" s="27"/>
      <c r="X100" s="27"/>
      <c r="Y100" s="27"/>
      <c r="Z100" s="27"/>
      <c r="AA100" s="27"/>
      <c r="AB100" s="27"/>
      <c r="AC100" s="27"/>
      <c r="AD100" s="27"/>
      <c r="AE100" s="27"/>
      <c r="AF100" s="27"/>
      <c r="AG100" s="27"/>
      <c r="AH100" s="27"/>
      <c r="AI100" s="27"/>
      <c r="AJ100" s="27"/>
      <c r="AK100" s="27"/>
    </row>
    <row r="101" spans="2:37" ht="15" customHeight="1" x14ac:dyDescent="0.15">
      <c r="B101" s="6" t="s">
        <v>613</v>
      </c>
    </row>
    <row r="102" spans="2:37" ht="15" customHeight="1" x14ac:dyDescent="0.15">
      <c r="D102" s="6" t="s">
        <v>2162</v>
      </c>
      <c r="E102" s="6" t="s">
        <v>2163</v>
      </c>
      <c r="F102" s="6" t="s">
        <v>2164</v>
      </c>
      <c r="M102" s="316" t="str">
        <f>IF(確建第五面!M103="","",確建第五面!M103)</f>
        <v/>
      </c>
      <c r="N102" s="316"/>
      <c r="O102" s="316"/>
      <c r="P102" s="316"/>
      <c r="Q102" s="34" t="s">
        <v>1492</v>
      </c>
    </row>
    <row r="103" spans="2:37" ht="15" customHeight="1" x14ac:dyDescent="0.15">
      <c r="B103" s="30"/>
      <c r="C103" s="30"/>
      <c r="D103" s="30" t="s">
        <v>128</v>
      </c>
      <c r="E103" s="30" t="s">
        <v>131</v>
      </c>
      <c r="F103" s="30" t="s">
        <v>2165</v>
      </c>
      <c r="G103" s="30"/>
      <c r="H103" s="30"/>
      <c r="I103" s="30"/>
      <c r="J103" s="30"/>
      <c r="K103" s="30"/>
      <c r="L103" s="30"/>
      <c r="M103" s="30"/>
      <c r="N103" s="30"/>
      <c r="O103" s="30"/>
      <c r="P103" s="30"/>
      <c r="Q103" s="30"/>
      <c r="W103" s="36" t="str">
        <f>IF(確建第五面!W104="","",確建第五面!W104)</f>
        <v>□</v>
      </c>
      <c r="X103" s="32" t="s">
        <v>568</v>
      </c>
      <c r="Z103" s="36" t="str">
        <f>IF(確建第五面!Z104="","",確建第五面!Z104)</f>
        <v>□</v>
      </c>
      <c r="AA103" s="32" t="s">
        <v>569</v>
      </c>
      <c r="AB103" s="30"/>
      <c r="AC103" s="30"/>
      <c r="AD103" s="30"/>
      <c r="AE103" s="30"/>
      <c r="AF103" s="30"/>
      <c r="AG103" s="30"/>
      <c r="AH103" s="30"/>
      <c r="AI103" s="30"/>
      <c r="AJ103" s="30"/>
      <c r="AK103" s="30"/>
    </row>
    <row r="104" spans="2:37" ht="15" customHeight="1" x14ac:dyDescent="0.15">
      <c r="B104" s="6" t="s">
        <v>624</v>
      </c>
      <c r="I104" s="9" t="s">
        <v>145</v>
      </c>
      <c r="J104" s="315" t="s">
        <v>625</v>
      </c>
      <c r="K104" s="315"/>
      <c r="L104" s="315"/>
      <c r="M104" s="315"/>
      <c r="N104" s="9" t="s">
        <v>146</v>
      </c>
      <c r="O104" s="9" t="s">
        <v>145</v>
      </c>
      <c r="P104" s="315" t="s">
        <v>626</v>
      </c>
      <c r="Q104" s="315"/>
      <c r="R104" s="315"/>
      <c r="S104" s="315"/>
      <c r="T104" s="315"/>
      <c r="U104" s="315"/>
      <c r="V104" s="315"/>
      <c r="W104" s="315"/>
      <c r="X104" s="315"/>
      <c r="Y104" s="315"/>
      <c r="Z104" s="315"/>
      <c r="AA104" s="315"/>
      <c r="AB104" s="315"/>
      <c r="AC104" s="315"/>
      <c r="AD104" s="9" t="s">
        <v>146</v>
      </c>
      <c r="AE104" s="9" t="s">
        <v>145</v>
      </c>
      <c r="AF104" s="315" t="s">
        <v>627</v>
      </c>
      <c r="AG104" s="315"/>
      <c r="AH104" s="315"/>
      <c r="AI104" s="315"/>
      <c r="AJ104" s="315"/>
      <c r="AK104" s="9" t="s">
        <v>146</v>
      </c>
    </row>
    <row r="105" spans="2:37" ht="15" customHeight="1" x14ac:dyDescent="0.15">
      <c r="D105" s="6" t="s">
        <v>128</v>
      </c>
      <c r="E105" s="6" t="s">
        <v>129</v>
      </c>
      <c r="F105" s="6" t="s">
        <v>130</v>
      </c>
      <c r="I105" s="9" t="s">
        <v>145</v>
      </c>
      <c r="J105" s="340" t="str">
        <f>IF(P105="","",VLOOKUP(P105,LIST!$B$237:'LIST'!$C$380,2,0))</f>
        <v/>
      </c>
      <c r="K105" s="340"/>
      <c r="L105" s="340"/>
      <c r="M105" s="340"/>
      <c r="N105" s="9" t="s">
        <v>146</v>
      </c>
      <c r="O105" s="9" t="s">
        <v>145</v>
      </c>
      <c r="P105" s="345" t="str">
        <f>IF(確建第五面!P106="","",確建第五面!P106)</f>
        <v/>
      </c>
      <c r="Q105" s="345"/>
      <c r="R105" s="345"/>
      <c r="S105" s="345"/>
      <c r="T105" s="345"/>
      <c r="U105" s="345"/>
      <c r="V105" s="345"/>
      <c r="W105" s="345"/>
      <c r="X105" s="345"/>
      <c r="Y105" s="345"/>
      <c r="Z105" s="345"/>
      <c r="AA105" s="345"/>
      <c r="AB105" s="345"/>
      <c r="AC105" s="345"/>
      <c r="AD105" s="9" t="s">
        <v>146</v>
      </c>
      <c r="AE105" s="9" t="s">
        <v>529</v>
      </c>
      <c r="AF105" s="334" t="str">
        <f>IF(確建第五面!AF106="","",確建第五面!AF106)</f>
        <v/>
      </c>
      <c r="AG105" s="334"/>
      <c r="AH105" s="334"/>
      <c r="AI105" s="334"/>
      <c r="AJ105" s="334"/>
      <c r="AK105" s="34" t="s">
        <v>1478</v>
      </c>
    </row>
    <row r="106" spans="2:37" ht="15" customHeight="1" x14ac:dyDescent="0.15">
      <c r="D106" s="6" t="s">
        <v>128</v>
      </c>
      <c r="E106" s="6" t="s">
        <v>131</v>
      </c>
      <c r="F106" s="6" t="s">
        <v>130</v>
      </c>
      <c r="I106" s="9" t="s">
        <v>145</v>
      </c>
      <c r="J106" s="340" t="str">
        <f>IF(P106="","",VLOOKUP(P106,LIST!$B$237:'LIST'!$C$380,2,0))</f>
        <v/>
      </c>
      <c r="K106" s="340"/>
      <c r="L106" s="340"/>
      <c r="M106" s="340"/>
      <c r="N106" s="9" t="s">
        <v>146</v>
      </c>
      <c r="O106" s="9" t="s">
        <v>145</v>
      </c>
      <c r="P106" s="345" t="str">
        <f>IF(確建第五面!P107="","",確建第五面!P107)</f>
        <v/>
      </c>
      <c r="Q106" s="345"/>
      <c r="R106" s="345"/>
      <c r="S106" s="345"/>
      <c r="T106" s="345"/>
      <c r="U106" s="345"/>
      <c r="V106" s="345"/>
      <c r="W106" s="345"/>
      <c r="X106" s="345"/>
      <c r="Y106" s="345"/>
      <c r="Z106" s="345"/>
      <c r="AA106" s="345"/>
      <c r="AB106" s="345"/>
      <c r="AC106" s="345"/>
      <c r="AD106" s="9" t="s">
        <v>146</v>
      </c>
      <c r="AE106" s="9" t="s">
        <v>529</v>
      </c>
      <c r="AF106" s="334" t="str">
        <f>IF(確建第五面!AF107="","",確建第五面!AF107)</f>
        <v/>
      </c>
      <c r="AG106" s="334"/>
      <c r="AH106" s="334"/>
      <c r="AI106" s="334"/>
      <c r="AJ106" s="334"/>
      <c r="AK106" s="34" t="s">
        <v>1478</v>
      </c>
    </row>
    <row r="107" spans="2:37" ht="15" customHeight="1" x14ac:dyDescent="0.15">
      <c r="D107" s="6" t="s">
        <v>128</v>
      </c>
      <c r="E107" s="6" t="s">
        <v>132</v>
      </c>
      <c r="F107" s="6" t="s">
        <v>130</v>
      </c>
      <c r="I107" s="9" t="s">
        <v>145</v>
      </c>
      <c r="J107" s="340" t="str">
        <f>IF(P107="","",VLOOKUP(P107,LIST!$B$237:'LIST'!$C$380,2,0))</f>
        <v/>
      </c>
      <c r="K107" s="340"/>
      <c r="L107" s="340"/>
      <c r="M107" s="340"/>
      <c r="N107" s="9" t="s">
        <v>146</v>
      </c>
      <c r="O107" s="9" t="s">
        <v>145</v>
      </c>
      <c r="P107" s="345" t="str">
        <f>IF(確建第五面!P108="","",確建第五面!P108)</f>
        <v/>
      </c>
      <c r="Q107" s="345"/>
      <c r="R107" s="345"/>
      <c r="S107" s="345"/>
      <c r="T107" s="345"/>
      <c r="U107" s="345"/>
      <c r="V107" s="345"/>
      <c r="W107" s="345"/>
      <c r="X107" s="345"/>
      <c r="Y107" s="345"/>
      <c r="Z107" s="345"/>
      <c r="AA107" s="345"/>
      <c r="AB107" s="345"/>
      <c r="AC107" s="345"/>
      <c r="AD107" s="9" t="s">
        <v>146</v>
      </c>
      <c r="AE107" s="9" t="s">
        <v>529</v>
      </c>
      <c r="AF107" s="334" t="str">
        <f>IF(確建第五面!AF108="","",確建第五面!AF108)</f>
        <v/>
      </c>
      <c r="AG107" s="334"/>
      <c r="AH107" s="334"/>
      <c r="AI107" s="334"/>
      <c r="AJ107" s="334"/>
      <c r="AK107" s="34" t="s">
        <v>1478</v>
      </c>
    </row>
    <row r="108" spans="2:37" ht="15" customHeight="1" x14ac:dyDescent="0.15">
      <c r="D108" s="6" t="s">
        <v>128</v>
      </c>
      <c r="E108" s="6" t="s">
        <v>137</v>
      </c>
      <c r="F108" s="6" t="s">
        <v>130</v>
      </c>
      <c r="I108" s="9" t="s">
        <v>145</v>
      </c>
      <c r="J108" s="340" t="str">
        <f>IF(P108="","",VLOOKUP(P108,LIST!$B$237:'LIST'!$C$380,2,0))</f>
        <v/>
      </c>
      <c r="K108" s="340"/>
      <c r="L108" s="340"/>
      <c r="M108" s="340"/>
      <c r="N108" s="9" t="s">
        <v>146</v>
      </c>
      <c r="O108" s="9" t="s">
        <v>145</v>
      </c>
      <c r="P108" s="345" t="str">
        <f>IF(確建第五面!P109="","",確建第五面!P109)</f>
        <v/>
      </c>
      <c r="Q108" s="345"/>
      <c r="R108" s="345"/>
      <c r="S108" s="345"/>
      <c r="T108" s="345"/>
      <c r="U108" s="345"/>
      <c r="V108" s="345"/>
      <c r="W108" s="345"/>
      <c r="X108" s="345"/>
      <c r="Y108" s="345"/>
      <c r="Z108" s="345"/>
      <c r="AA108" s="345"/>
      <c r="AB108" s="345"/>
      <c r="AC108" s="345"/>
      <c r="AD108" s="9" t="s">
        <v>146</v>
      </c>
      <c r="AE108" s="9" t="s">
        <v>529</v>
      </c>
      <c r="AF108" s="334" t="str">
        <f>IF(確建第五面!AF109="","",確建第五面!AF109)</f>
        <v/>
      </c>
      <c r="AG108" s="334"/>
      <c r="AH108" s="334"/>
      <c r="AI108" s="334"/>
      <c r="AJ108" s="334"/>
      <c r="AK108" s="34" t="s">
        <v>1478</v>
      </c>
    </row>
    <row r="109" spans="2:37" ht="15" customHeight="1" x14ac:dyDescent="0.15">
      <c r="D109" s="6" t="s">
        <v>128</v>
      </c>
      <c r="E109" s="6" t="s">
        <v>133</v>
      </c>
      <c r="F109" s="6" t="s">
        <v>130</v>
      </c>
      <c r="I109" s="9" t="s">
        <v>145</v>
      </c>
      <c r="J109" s="340" t="str">
        <f>IF(P109="","",VLOOKUP(P109,LIST!$B$237:'LIST'!$C$380,2,0))</f>
        <v/>
      </c>
      <c r="K109" s="340"/>
      <c r="L109" s="340"/>
      <c r="M109" s="340"/>
      <c r="N109" s="9" t="s">
        <v>146</v>
      </c>
      <c r="O109" s="9" t="s">
        <v>145</v>
      </c>
      <c r="P109" s="345" t="str">
        <f>IF(確建第五面!P110="","",確建第五面!P110)</f>
        <v/>
      </c>
      <c r="Q109" s="345"/>
      <c r="R109" s="345"/>
      <c r="S109" s="345"/>
      <c r="T109" s="345"/>
      <c r="U109" s="345"/>
      <c r="V109" s="345"/>
      <c r="W109" s="345"/>
      <c r="X109" s="345"/>
      <c r="Y109" s="345"/>
      <c r="Z109" s="345"/>
      <c r="AA109" s="345"/>
      <c r="AB109" s="345"/>
      <c r="AC109" s="345"/>
      <c r="AD109" s="9" t="s">
        <v>146</v>
      </c>
      <c r="AE109" s="9" t="s">
        <v>529</v>
      </c>
      <c r="AF109" s="334" t="str">
        <f>IF(確建第五面!AF110="","",確建第五面!AF110)</f>
        <v/>
      </c>
      <c r="AG109" s="334"/>
      <c r="AH109" s="334"/>
      <c r="AI109" s="334"/>
      <c r="AJ109" s="334"/>
      <c r="AK109" s="34" t="s">
        <v>1478</v>
      </c>
    </row>
    <row r="110" spans="2:37" ht="15" customHeight="1" x14ac:dyDescent="0.15">
      <c r="B110" s="30"/>
      <c r="C110" s="30"/>
      <c r="D110" s="30" t="s">
        <v>128</v>
      </c>
      <c r="E110" s="30" t="s">
        <v>525</v>
      </c>
      <c r="F110" s="30" t="s">
        <v>130</v>
      </c>
      <c r="G110" s="30"/>
      <c r="H110" s="30"/>
      <c r="I110" s="32" t="s">
        <v>145</v>
      </c>
      <c r="J110" s="340" t="str">
        <f>IF(P110="","",VLOOKUP(P110,LIST!$B$237:'LIST'!$C$380,2,0))</f>
        <v/>
      </c>
      <c r="K110" s="340"/>
      <c r="L110" s="340"/>
      <c r="M110" s="340"/>
      <c r="N110" s="32" t="s">
        <v>146</v>
      </c>
      <c r="O110" s="32" t="s">
        <v>145</v>
      </c>
      <c r="P110" s="345" t="str">
        <f>IF(確建第五面!P111="","",確建第五面!P111)</f>
        <v/>
      </c>
      <c r="Q110" s="345"/>
      <c r="R110" s="345"/>
      <c r="S110" s="345"/>
      <c r="T110" s="345"/>
      <c r="U110" s="345"/>
      <c r="V110" s="345"/>
      <c r="W110" s="345"/>
      <c r="X110" s="345"/>
      <c r="Y110" s="345"/>
      <c r="Z110" s="345"/>
      <c r="AA110" s="345"/>
      <c r="AB110" s="345"/>
      <c r="AC110" s="345"/>
      <c r="AD110" s="32" t="s">
        <v>146</v>
      </c>
      <c r="AE110" s="32" t="s">
        <v>529</v>
      </c>
      <c r="AF110" s="334" t="str">
        <f>IF(確建第五面!AF111="","",確建第五面!AF111)</f>
        <v/>
      </c>
      <c r="AG110" s="334"/>
      <c r="AH110" s="334"/>
      <c r="AI110" s="334"/>
      <c r="AJ110" s="334"/>
      <c r="AK110" s="34" t="s">
        <v>1478</v>
      </c>
    </row>
    <row r="111" spans="2:37" ht="15" customHeight="1" x14ac:dyDescent="0.15">
      <c r="B111" s="6" t="s">
        <v>628</v>
      </c>
      <c r="J111" s="293" t="str">
        <f>IF(確建第五面!J112="","",確建第五面!J112)</f>
        <v/>
      </c>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row>
    <row r="112" spans="2:37" ht="15" customHeight="1" x14ac:dyDescent="0.15">
      <c r="J112" s="291" t="str">
        <f>IF(確建第五面!J113="","",確建第五面!J113)</f>
        <v/>
      </c>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row>
    <row r="113" spans="2:37" ht="15" customHeight="1" x14ac:dyDescent="0.15">
      <c r="J113" s="291" t="str">
        <f>IF(確建第五面!J114="","",確建第五面!J114)</f>
        <v/>
      </c>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row>
    <row r="114" spans="2:37" ht="15" customHeight="1" x14ac:dyDescent="0.15">
      <c r="B114" s="30"/>
      <c r="C114" s="30"/>
      <c r="D114" s="30"/>
      <c r="E114" s="30"/>
      <c r="F114" s="30"/>
      <c r="G114" s="30"/>
      <c r="H114" s="30"/>
      <c r="I114" s="30"/>
      <c r="J114" s="292" t="str">
        <f>IF(確建第五面!J115="","",確建第五面!J115)</f>
        <v/>
      </c>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row>
    <row r="115" spans="2:37" ht="15" customHeight="1" x14ac:dyDescent="0.15">
      <c r="B115" s="6" t="s">
        <v>629</v>
      </c>
      <c r="J115" s="293" t="str">
        <f>IF(確建第五面!J116="","",確建第五面!J116)</f>
        <v/>
      </c>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row>
    <row r="116" spans="2:37" ht="15" customHeight="1" x14ac:dyDescent="0.15">
      <c r="J116" s="291" t="str">
        <f>IF(確建第五面!J117="","",確建第五面!J117)</f>
        <v/>
      </c>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row>
    <row r="117" spans="2:37" ht="15" customHeight="1" x14ac:dyDescent="0.15">
      <c r="J117" s="291" t="str">
        <f>IF(確建第五面!J118="","",確建第五面!J118)</f>
        <v/>
      </c>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row>
    <row r="118" spans="2:37" ht="15" customHeight="1" x14ac:dyDescent="0.15">
      <c r="J118" s="291" t="str">
        <f>IF(確建第五面!J119="","",確建第五面!J119)</f>
        <v/>
      </c>
      <c r="K118" s="291"/>
      <c r="L118" s="291"/>
      <c r="M118" s="291"/>
      <c r="N118" s="291"/>
      <c r="O118" s="291"/>
      <c r="P118" s="291"/>
      <c r="Q118" s="291"/>
      <c r="R118" s="291"/>
      <c r="S118" s="291"/>
      <c r="T118" s="291"/>
      <c r="U118" s="291"/>
      <c r="V118" s="291"/>
      <c r="W118" s="291"/>
      <c r="X118" s="291"/>
      <c r="Y118" s="291"/>
      <c r="Z118" s="291"/>
      <c r="AA118" s="291"/>
      <c r="AB118" s="291"/>
      <c r="AC118" s="291"/>
      <c r="AD118" s="291"/>
      <c r="AE118" s="291"/>
      <c r="AF118" s="291"/>
      <c r="AG118" s="291"/>
      <c r="AH118" s="291"/>
      <c r="AI118" s="291"/>
      <c r="AJ118" s="291"/>
      <c r="AK118" s="291"/>
    </row>
    <row r="119" spans="2:37" ht="15" customHeight="1" x14ac:dyDescent="0.15">
      <c r="B119" s="30" t="s">
        <v>1549</v>
      </c>
      <c r="C119" s="30"/>
      <c r="D119" s="30"/>
      <c r="E119" s="30"/>
      <c r="F119" s="30"/>
      <c r="G119" s="30"/>
      <c r="H119" s="30"/>
      <c r="I119" s="30"/>
      <c r="J119" s="301" t="str">
        <f>ITEM_all_second!$E$13</f>
        <v/>
      </c>
      <c r="K119" s="301"/>
      <c r="L119" s="301"/>
      <c r="M119" s="301"/>
      <c r="N119" s="301"/>
      <c r="O119" s="301"/>
      <c r="P119" s="301"/>
      <c r="Q119" s="301"/>
      <c r="R119" s="301"/>
      <c r="S119" s="301"/>
      <c r="T119" s="301"/>
      <c r="U119" s="301"/>
      <c r="V119" s="301"/>
      <c r="W119" s="301"/>
      <c r="X119" s="301"/>
      <c r="Y119" s="301"/>
      <c r="Z119" s="301"/>
      <c r="AA119" s="301"/>
      <c r="AB119" s="301"/>
      <c r="AC119" s="301"/>
      <c r="AD119" s="301"/>
      <c r="AE119" s="301"/>
      <c r="AF119" s="301"/>
      <c r="AG119" s="301"/>
      <c r="AH119" s="301"/>
      <c r="AI119" s="301"/>
      <c r="AJ119" s="301"/>
      <c r="AK119" s="301"/>
    </row>
  </sheetData>
  <mergeCells count="146">
    <mergeCell ref="B4:AK4"/>
    <mergeCell ref="K6:N6"/>
    <mergeCell ref="K7:N7"/>
    <mergeCell ref="K8:N8"/>
    <mergeCell ref="K9:N9"/>
    <mergeCell ref="K10:N10"/>
    <mergeCell ref="J16:M16"/>
    <mergeCell ref="P16:AC16"/>
    <mergeCell ref="AF16:AJ16"/>
    <mergeCell ref="J17:M17"/>
    <mergeCell ref="P17:AC17"/>
    <mergeCell ref="AF17:AJ17"/>
    <mergeCell ref="M12:P12"/>
    <mergeCell ref="J14:M14"/>
    <mergeCell ref="P14:AC14"/>
    <mergeCell ref="AF14:AJ14"/>
    <mergeCell ref="J15:M15"/>
    <mergeCell ref="P15:AC15"/>
    <mergeCell ref="AF15:AJ15"/>
    <mergeCell ref="J20:M20"/>
    <mergeCell ref="P20:AC20"/>
    <mergeCell ref="AF20:AJ20"/>
    <mergeCell ref="J21:AK21"/>
    <mergeCell ref="J22:AK22"/>
    <mergeCell ref="J23:AK23"/>
    <mergeCell ref="J18:M18"/>
    <mergeCell ref="P18:AC18"/>
    <mergeCell ref="AF18:AJ18"/>
    <mergeCell ref="J19:M19"/>
    <mergeCell ref="P19:AC19"/>
    <mergeCell ref="AF19:AJ19"/>
    <mergeCell ref="K38:N38"/>
    <mergeCell ref="K39:N39"/>
    <mergeCell ref="K40:N40"/>
    <mergeCell ref="K41:N41"/>
    <mergeCell ref="M43:P43"/>
    <mergeCell ref="J45:M45"/>
    <mergeCell ref="P45:AC45"/>
    <mergeCell ref="J24:AK24"/>
    <mergeCell ref="J25:AK25"/>
    <mergeCell ref="J26:AK26"/>
    <mergeCell ref="J27:AK27"/>
    <mergeCell ref="J28:AK28"/>
    <mergeCell ref="K37:N37"/>
    <mergeCell ref="J29:AK29"/>
    <mergeCell ref="J48:M48"/>
    <mergeCell ref="P48:AC48"/>
    <mergeCell ref="AF48:AJ48"/>
    <mergeCell ref="J49:M49"/>
    <mergeCell ref="P49:AC49"/>
    <mergeCell ref="AF49:AJ49"/>
    <mergeCell ref="AF45:AJ45"/>
    <mergeCell ref="J46:M46"/>
    <mergeCell ref="P46:AC46"/>
    <mergeCell ref="AF46:AJ46"/>
    <mergeCell ref="J47:M47"/>
    <mergeCell ref="P47:AC47"/>
    <mergeCell ref="AF47:AJ47"/>
    <mergeCell ref="J52:AK52"/>
    <mergeCell ref="J53:AK53"/>
    <mergeCell ref="J54:AK54"/>
    <mergeCell ref="J55:AK55"/>
    <mergeCell ref="J56:AK56"/>
    <mergeCell ref="J57:AK57"/>
    <mergeCell ref="J50:M50"/>
    <mergeCell ref="P50:AC50"/>
    <mergeCell ref="AF50:AJ50"/>
    <mergeCell ref="J51:M51"/>
    <mergeCell ref="P51:AC51"/>
    <mergeCell ref="AF51:AJ51"/>
    <mergeCell ref="K68:N68"/>
    <mergeCell ref="K69:N69"/>
    <mergeCell ref="M71:P71"/>
    <mergeCell ref="J73:M73"/>
    <mergeCell ref="P73:AC73"/>
    <mergeCell ref="AF73:AJ73"/>
    <mergeCell ref="J58:AK58"/>
    <mergeCell ref="J59:AK59"/>
    <mergeCell ref="B63:AK63"/>
    <mergeCell ref="K65:N65"/>
    <mergeCell ref="K66:N66"/>
    <mergeCell ref="K67:N67"/>
    <mergeCell ref="J60:AK60"/>
    <mergeCell ref="J76:M76"/>
    <mergeCell ref="P76:AC76"/>
    <mergeCell ref="AF76:AJ76"/>
    <mergeCell ref="J77:M77"/>
    <mergeCell ref="P77:AC77"/>
    <mergeCell ref="AF77:AJ77"/>
    <mergeCell ref="J74:M74"/>
    <mergeCell ref="P74:AC74"/>
    <mergeCell ref="AF74:AJ74"/>
    <mergeCell ref="J75:M75"/>
    <mergeCell ref="P75:AC75"/>
    <mergeCell ref="AF75:AJ75"/>
    <mergeCell ref="J80:AK80"/>
    <mergeCell ref="J81:AK81"/>
    <mergeCell ref="J82:AK82"/>
    <mergeCell ref="J83:AK83"/>
    <mergeCell ref="J84:AK84"/>
    <mergeCell ref="J85:AK85"/>
    <mergeCell ref="J78:M78"/>
    <mergeCell ref="P78:AC78"/>
    <mergeCell ref="AF78:AJ78"/>
    <mergeCell ref="J79:M79"/>
    <mergeCell ref="P79:AC79"/>
    <mergeCell ref="AF79:AJ79"/>
    <mergeCell ref="K100:N100"/>
    <mergeCell ref="M102:P102"/>
    <mergeCell ref="J104:M104"/>
    <mergeCell ref="P104:AC104"/>
    <mergeCell ref="AF104:AJ104"/>
    <mergeCell ref="J105:M105"/>
    <mergeCell ref="P105:AC105"/>
    <mergeCell ref="AF105:AJ105"/>
    <mergeCell ref="J86:AK86"/>
    <mergeCell ref="J87:AK87"/>
    <mergeCell ref="K96:N96"/>
    <mergeCell ref="K97:N97"/>
    <mergeCell ref="K98:N98"/>
    <mergeCell ref="K99:N99"/>
    <mergeCell ref="J88:AK88"/>
    <mergeCell ref="J108:M108"/>
    <mergeCell ref="P108:AC108"/>
    <mergeCell ref="AF108:AJ108"/>
    <mergeCell ref="J109:M109"/>
    <mergeCell ref="P109:AC109"/>
    <mergeCell ref="AF109:AJ109"/>
    <mergeCell ref="J106:M106"/>
    <mergeCell ref="P106:AC106"/>
    <mergeCell ref="AF106:AJ106"/>
    <mergeCell ref="J107:M107"/>
    <mergeCell ref="P107:AC107"/>
    <mergeCell ref="AF107:AJ107"/>
    <mergeCell ref="J119:AK119"/>
    <mergeCell ref="J114:AK114"/>
    <mergeCell ref="J115:AK115"/>
    <mergeCell ref="J116:AK116"/>
    <mergeCell ref="J117:AK117"/>
    <mergeCell ref="J118:AK118"/>
    <mergeCell ref="J110:M110"/>
    <mergeCell ref="P110:AC110"/>
    <mergeCell ref="AF110:AJ110"/>
    <mergeCell ref="J111:AK111"/>
    <mergeCell ref="J112:AK112"/>
    <mergeCell ref="J113:AK113"/>
  </mergeCells>
  <phoneticPr fontId="30"/>
  <dataValidations count="4">
    <dataValidation type="list" allowBlank="1" showInputMessage="1" prompt="選択" sqref="J74:M79 J46:M51 J15:M20 J105:M110" xr:uid="{00000000-0002-0000-2300-000000000000}">
      <formula1>用途番号</formula1>
    </dataValidation>
    <dataValidation type="list" allowBlank="1" showInputMessage="1" prompt="選択" sqref="P15:P20 P74:P79 P46:P51 P105:P110" xr:uid="{00000000-0002-0000-2300-000001000000}">
      <formula1>用途</formula1>
    </dataValidation>
    <dataValidation type="list" allowBlank="1" showInputMessage="1" showErrorMessage="1" prompt="選択" sqref="W13 Z13 W44 Z44 W72 Z72 W103 Z103" xr:uid="{00000000-0002-0000-2300-000002000000}">
      <formula1>選択</formula1>
    </dataValidation>
    <dataValidation type="list" allowBlank="1" showInputMessage="1" prompt="選択" sqref="K8:N8 K39:N39 K67:N67 K98:N98" xr:uid="{00000000-0002-0000-2300-000003000000}">
      <formula1>柱の小径</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61" max="37" man="1"/>
  </rowBreaks>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79998168889431442"/>
  </sheetPr>
  <dimension ref="A4:BU69"/>
  <sheetViews>
    <sheetView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630</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631</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30" t="s">
        <v>577</v>
      </c>
      <c r="C6" s="30"/>
      <c r="D6" s="30"/>
      <c r="E6" s="30"/>
      <c r="F6" s="30"/>
      <c r="G6" s="30"/>
      <c r="H6" s="30"/>
      <c r="I6" s="30"/>
      <c r="J6" s="30"/>
      <c r="K6" s="336" t="str">
        <f>IF(確建第六面!K6="","",確建第六面!K6)</f>
        <v/>
      </c>
      <c r="L6" s="336"/>
      <c r="M6" s="336"/>
      <c r="N6" s="336"/>
      <c r="O6" s="30"/>
      <c r="P6" s="30"/>
      <c r="Q6" s="30"/>
      <c r="R6" s="30"/>
      <c r="S6" s="30"/>
      <c r="T6" s="30"/>
      <c r="U6" s="30"/>
      <c r="V6" s="30"/>
      <c r="W6" s="30"/>
      <c r="X6" s="30"/>
      <c r="Y6" s="30"/>
      <c r="Z6" s="30"/>
      <c r="AA6" s="30"/>
      <c r="AB6" s="30"/>
      <c r="AC6" s="30"/>
      <c r="AD6" s="30"/>
      <c r="AE6" s="30"/>
      <c r="AF6" s="30"/>
      <c r="AG6" s="30"/>
      <c r="AH6" s="30"/>
      <c r="AI6" s="30"/>
      <c r="AJ6" s="30"/>
      <c r="AK6" s="30"/>
    </row>
    <row r="7" spans="2:37" ht="15" customHeight="1" x14ac:dyDescent="0.15">
      <c r="B7" s="27" t="s">
        <v>632</v>
      </c>
      <c r="C7" s="27"/>
      <c r="D7" s="27"/>
      <c r="E7" s="27"/>
      <c r="F7" s="27"/>
      <c r="G7" s="27"/>
      <c r="H7" s="27"/>
      <c r="I7" s="27"/>
      <c r="J7" s="27"/>
      <c r="K7" s="349" t="str">
        <f>IF(確建第六面!K7="","",確建第六面!K7)</f>
        <v/>
      </c>
      <c r="L7" s="349"/>
      <c r="M7" s="349"/>
      <c r="N7" s="349"/>
      <c r="O7" s="94" t="s">
        <v>1494</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6" t="s">
        <v>633</v>
      </c>
    </row>
    <row r="9" spans="2:37" ht="15" customHeight="1" x14ac:dyDescent="0.15">
      <c r="D9" s="6" t="s">
        <v>128</v>
      </c>
      <c r="E9" s="6" t="s">
        <v>129</v>
      </c>
      <c r="F9" s="6" t="s">
        <v>558</v>
      </c>
      <c r="K9" s="6" t="s">
        <v>634</v>
      </c>
      <c r="L9" s="9" t="s">
        <v>635</v>
      </c>
      <c r="M9" s="350" t="str">
        <f>IF(確建第六面!M9="","",確建第六面!M9)</f>
        <v/>
      </c>
      <c r="N9" s="350"/>
      <c r="O9" s="350"/>
      <c r="P9" s="350"/>
      <c r="Q9" s="34" t="s">
        <v>1493</v>
      </c>
    </row>
    <row r="10" spans="2:37" ht="15" customHeight="1" x14ac:dyDescent="0.15">
      <c r="D10" s="6" t="s">
        <v>128</v>
      </c>
      <c r="E10" s="6" t="s">
        <v>131</v>
      </c>
      <c r="F10" s="6" t="s">
        <v>587</v>
      </c>
      <c r="K10" s="6" t="s">
        <v>634</v>
      </c>
      <c r="L10" s="9" t="s">
        <v>635</v>
      </c>
      <c r="M10" s="350" t="str">
        <f>IF(確建第六面!M10="","",確建第六面!M10)</f>
        <v/>
      </c>
      <c r="N10" s="350"/>
      <c r="O10" s="350"/>
      <c r="P10" s="350"/>
      <c r="Q10" s="34" t="s">
        <v>1493</v>
      </c>
    </row>
    <row r="11" spans="2:37" ht="15" customHeight="1" x14ac:dyDescent="0.15">
      <c r="D11" s="6" t="s">
        <v>128</v>
      </c>
      <c r="E11" s="6" t="s">
        <v>132</v>
      </c>
      <c r="F11" s="6" t="s">
        <v>561</v>
      </c>
      <c r="H11" s="6" t="s">
        <v>634</v>
      </c>
      <c r="J11" s="233" t="s">
        <v>637</v>
      </c>
      <c r="K11" s="233"/>
      <c r="L11" s="9" t="s">
        <v>635</v>
      </c>
      <c r="M11" s="335" t="str">
        <f>IF(確建第六面!M11="","",確建第六面!M11)</f>
        <v/>
      </c>
      <c r="N11" s="335"/>
      <c r="O11" s="335"/>
      <c r="P11" s="335"/>
      <c r="Q11" s="9" t="s">
        <v>636</v>
      </c>
      <c r="R11" s="233" t="s">
        <v>638</v>
      </c>
      <c r="S11" s="233"/>
      <c r="T11" s="9" t="s">
        <v>635</v>
      </c>
      <c r="U11" s="335" t="str">
        <f>IF(確建第六面!U11="","",確建第六面!U11)</f>
        <v/>
      </c>
      <c r="V11" s="335"/>
      <c r="W11" s="335"/>
      <c r="X11" s="335"/>
      <c r="Y11" s="9" t="s">
        <v>636</v>
      </c>
    </row>
    <row r="12" spans="2:37" ht="15" customHeight="1" x14ac:dyDescent="0.15">
      <c r="B12" s="30"/>
      <c r="C12" s="30"/>
      <c r="D12" s="30" t="s">
        <v>128</v>
      </c>
      <c r="E12" s="30" t="s">
        <v>547</v>
      </c>
      <c r="F12" s="30" t="s">
        <v>406</v>
      </c>
      <c r="G12" s="30"/>
      <c r="H12" s="30" t="s">
        <v>634</v>
      </c>
      <c r="I12" s="30"/>
      <c r="J12" s="30"/>
      <c r="K12" s="30"/>
      <c r="L12" s="30"/>
      <c r="M12" s="336" t="str">
        <f>IF(確建第六面!M12="","",確建第六面!M12)</f>
        <v/>
      </c>
      <c r="N12" s="336"/>
      <c r="O12" s="336"/>
      <c r="P12" s="336"/>
      <c r="Q12" s="336"/>
      <c r="R12" s="336"/>
      <c r="S12" s="336"/>
      <c r="T12" s="336"/>
      <c r="U12" s="32" t="s">
        <v>565</v>
      </c>
      <c r="V12" s="311" t="s">
        <v>566</v>
      </c>
      <c r="W12" s="311"/>
      <c r="X12" s="336" t="str">
        <f>IF(確建第六面!X12="","",確建第六面!X12)</f>
        <v/>
      </c>
      <c r="Y12" s="336"/>
      <c r="Z12" s="336"/>
      <c r="AA12" s="336"/>
      <c r="AB12" s="336"/>
      <c r="AC12" s="336"/>
      <c r="AD12" s="336"/>
      <c r="AE12" s="336"/>
      <c r="AF12" s="32" t="s">
        <v>565</v>
      </c>
      <c r="AG12" s="30"/>
      <c r="AH12" s="30"/>
      <c r="AI12" s="30"/>
      <c r="AJ12" s="30"/>
      <c r="AK12" s="30"/>
    </row>
    <row r="13" spans="2:37" ht="15" customHeight="1" x14ac:dyDescent="0.15">
      <c r="B13" s="40" t="s">
        <v>639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37" ht="15" customHeight="1" x14ac:dyDescent="0.15">
      <c r="E14" s="36" t="str">
        <f>IF(確建第六面!E14="","",確建第六面!E14)</f>
        <v>□</v>
      </c>
      <c r="F14" s="6" t="s">
        <v>640</v>
      </c>
    </row>
    <row r="15" spans="2:37" ht="15" customHeight="1" x14ac:dyDescent="0.15">
      <c r="B15" s="30"/>
      <c r="C15" s="30"/>
      <c r="D15" s="30"/>
      <c r="E15" s="5" t="str">
        <f>IF(確建第六面!E15="","",確建第六面!E15)</f>
        <v>□</v>
      </c>
      <c r="F15" s="30" t="s">
        <v>641</v>
      </c>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2:37" ht="15" customHeight="1" x14ac:dyDescent="0.15">
      <c r="B16" s="6" t="s">
        <v>642</v>
      </c>
    </row>
    <row r="17" spans="2:37" ht="15" customHeight="1" x14ac:dyDescent="0.15">
      <c r="E17" s="36" t="str">
        <f>IF(確建第六面!E17="","",確建第六面!E17)</f>
        <v>□</v>
      </c>
      <c r="F17" s="6" t="s">
        <v>643</v>
      </c>
    </row>
    <row r="18" spans="2:37" ht="15" customHeight="1" x14ac:dyDescent="0.15">
      <c r="E18" s="36" t="str">
        <f>IF(確建第六面!E18="","",確建第六面!E18)</f>
        <v>□</v>
      </c>
      <c r="F18" s="6" t="s">
        <v>644</v>
      </c>
    </row>
    <row r="19" spans="2:37" ht="15" customHeight="1" x14ac:dyDescent="0.15">
      <c r="E19" s="36" t="str">
        <f>IF(確建第六面!E19="","",確建第六面!E19)</f>
        <v>□</v>
      </c>
      <c r="F19" s="6" t="s">
        <v>645</v>
      </c>
    </row>
    <row r="20" spans="2:37" ht="15" customHeight="1" x14ac:dyDescent="0.15">
      <c r="E20" s="36" t="str">
        <f>IF(確建第六面!E20="","",確建第六面!E20)</f>
        <v>□</v>
      </c>
      <c r="F20" s="6" t="s">
        <v>646</v>
      </c>
    </row>
    <row r="21" spans="2:37" ht="15" customHeight="1" x14ac:dyDescent="0.15">
      <c r="B21" s="30"/>
      <c r="C21" s="30"/>
      <c r="D21" s="30"/>
      <c r="E21" s="5" t="str">
        <f>IF(確建第六面!E21="","",確建第六面!E21)</f>
        <v>□</v>
      </c>
      <c r="F21" s="30" t="s">
        <v>647</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2:37" ht="15" customHeight="1" x14ac:dyDescent="0.15">
      <c r="B22" s="6" t="s">
        <v>648</v>
      </c>
    </row>
    <row r="23" spans="2:37" ht="15" customHeight="1" x14ac:dyDescent="0.15">
      <c r="D23" s="6" t="s">
        <v>128</v>
      </c>
      <c r="E23" s="6" t="s">
        <v>129</v>
      </c>
      <c r="F23" s="6" t="s">
        <v>649</v>
      </c>
      <c r="H23" s="6" t="s">
        <v>634</v>
      </c>
      <c r="J23" s="9" t="s">
        <v>635</v>
      </c>
      <c r="K23" s="338" t="str">
        <f>IF(確建第六面!K23="","",確建第六面!K23)</f>
        <v/>
      </c>
      <c r="L23" s="338"/>
      <c r="M23" s="338"/>
      <c r="N23" s="338"/>
      <c r="O23" s="338"/>
      <c r="P23" s="338"/>
      <c r="Q23" s="338"/>
      <c r="R23" s="338"/>
      <c r="S23" s="9" t="s">
        <v>636</v>
      </c>
    </row>
    <row r="24" spans="2:37" ht="15" customHeight="1" x14ac:dyDescent="0.15">
      <c r="D24" s="6" t="s">
        <v>128</v>
      </c>
      <c r="E24" s="6" t="s">
        <v>131</v>
      </c>
      <c r="F24" s="6" t="s">
        <v>650</v>
      </c>
      <c r="H24" s="6" t="s">
        <v>634</v>
      </c>
    </row>
    <row r="25" spans="2:37" ht="15" customHeight="1" x14ac:dyDescent="0.15">
      <c r="E25" s="36" t="str">
        <f>IF(確建第六面!E25="","",確建第六面!E25)</f>
        <v>□</v>
      </c>
      <c r="F25" s="6" t="s">
        <v>651</v>
      </c>
    </row>
    <row r="26" spans="2:37" ht="15" customHeight="1" x14ac:dyDescent="0.15">
      <c r="E26" s="9" t="s">
        <v>635</v>
      </c>
      <c r="J26" s="33" t="s">
        <v>652</v>
      </c>
      <c r="K26" s="338" t="str">
        <f>IF(確建第六面!K26="","",確建第六面!K26)</f>
        <v/>
      </c>
      <c r="L26" s="338"/>
      <c r="M26" s="338"/>
      <c r="N26" s="338"/>
      <c r="O26" s="338"/>
      <c r="P26" s="338"/>
      <c r="Q26" s="338"/>
      <c r="R26" s="338"/>
      <c r="S26" s="9" t="s">
        <v>636</v>
      </c>
    </row>
    <row r="27" spans="2:37" ht="15" customHeight="1" x14ac:dyDescent="0.15">
      <c r="B27" s="30"/>
      <c r="C27" s="30"/>
      <c r="D27" s="30"/>
      <c r="E27" s="5" t="str">
        <f>IF(確建第六面!E27="","",確建第六面!E27)</f>
        <v>□</v>
      </c>
      <c r="F27" s="30" t="s">
        <v>653</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row>
    <row r="28" spans="2:37" ht="15" customHeight="1" x14ac:dyDescent="0.15">
      <c r="B28" s="40" t="s">
        <v>654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30"/>
      <c r="C29" s="30"/>
      <c r="J29" s="32" t="s">
        <v>635</v>
      </c>
      <c r="K29" s="339" t="str">
        <f>IF(確建第六面!K29="","",確建第六面!K29)</f>
        <v/>
      </c>
      <c r="L29" s="339"/>
      <c r="M29" s="339"/>
      <c r="N29" s="339"/>
      <c r="O29" s="339"/>
      <c r="P29" s="339"/>
      <c r="Q29" s="339"/>
      <c r="R29" s="339"/>
      <c r="S29" s="32" t="s">
        <v>636</v>
      </c>
      <c r="T29" s="30"/>
      <c r="U29" s="30"/>
      <c r="V29" s="30"/>
      <c r="AG29" s="30"/>
      <c r="AH29" s="30"/>
      <c r="AI29" s="30"/>
      <c r="AJ29" s="30"/>
      <c r="AK29" s="30"/>
    </row>
    <row r="30" spans="2:37" ht="15" customHeight="1" x14ac:dyDescent="0.15">
      <c r="B30" s="40" t="s">
        <v>655</v>
      </c>
      <c r="C30" s="40"/>
      <c r="D30" s="40"/>
      <c r="E30" s="40"/>
      <c r="F30" s="40"/>
      <c r="G30" s="40"/>
      <c r="H30" s="40"/>
      <c r="I30" s="40"/>
      <c r="J30" s="40"/>
      <c r="K30" s="293" t="str">
        <f>IF(確建第六面!K30="","",確建第六面!K30)</f>
        <v/>
      </c>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row>
    <row r="31" spans="2:37" ht="15" customHeight="1" x14ac:dyDescent="0.15">
      <c r="K31" s="291" t="str">
        <f>IF(確建第六面!K31="","",確建第六面!K31)</f>
        <v/>
      </c>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row>
    <row r="32" spans="2:37" ht="15" customHeight="1" x14ac:dyDescent="0.15">
      <c r="K32" s="291" t="str">
        <f>IF(確建第六面!K32="","",確建第六面!K32)</f>
        <v/>
      </c>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row>
    <row r="33" spans="2:37" ht="15" customHeight="1" x14ac:dyDescent="0.15">
      <c r="K33" s="291" t="str">
        <f>IF(確建第六面!K33="","",確建第六面!K33)</f>
        <v/>
      </c>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row>
    <row r="34" spans="2:37" ht="15" customHeight="1" x14ac:dyDescent="0.15">
      <c r="K34" s="291" t="str">
        <f>IF(確建第六面!K34="","",確建第六面!K34)</f>
        <v/>
      </c>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row>
    <row r="35" spans="2:37" ht="15" customHeight="1" x14ac:dyDescent="0.15">
      <c r="B35" s="30" t="s">
        <v>1548</v>
      </c>
      <c r="C35" s="30"/>
      <c r="D35" s="30"/>
      <c r="E35" s="30"/>
      <c r="F35" s="30"/>
      <c r="G35" s="30"/>
      <c r="H35" s="30"/>
      <c r="I35" s="30"/>
      <c r="J35" s="30"/>
      <c r="K35" s="301" t="str">
        <f>ITEM_all_second!$E$13</f>
        <v/>
      </c>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row>
    <row r="38" spans="2:37" ht="15" customHeight="1" x14ac:dyDescent="0.15">
      <c r="B38" s="289" t="s">
        <v>630</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row>
    <row r="39" spans="2:37" ht="15" customHeight="1" x14ac:dyDescent="0.15">
      <c r="B39" s="30" t="s">
        <v>631</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2:37" ht="15" customHeight="1" x14ac:dyDescent="0.15">
      <c r="B40" s="30" t="s">
        <v>577</v>
      </c>
      <c r="C40" s="30"/>
      <c r="D40" s="30"/>
      <c r="E40" s="30"/>
      <c r="F40" s="30"/>
      <c r="G40" s="30"/>
      <c r="H40" s="30"/>
      <c r="I40" s="30"/>
      <c r="J40" s="30"/>
      <c r="K40" s="336" t="str">
        <f>IF(確建第六面!K39="","",確建第六面!K39)</f>
        <v/>
      </c>
      <c r="L40" s="336"/>
      <c r="M40" s="336"/>
      <c r="N40" s="336"/>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2:37" ht="15" customHeight="1" x14ac:dyDescent="0.15">
      <c r="B41" s="27" t="s">
        <v>632</v>
      </c>
      <c r="C41" s="27"/>
      <c r="D41" s="27"/>
      <c r="E41" s="27"/>
      <c r="F41" s="27"/>
      <c r="G41" s="27"/>
      <c r="H41" s="27"/>
      <c r="I41" s="27"/>
      <c r="J41" s="27"/>
      <c r="K41" s="349" t="str">
        <f>IF(確建第六面!K40="","",確建第六面!K40)</f>
        <v/>
      </c>
      <c r="L41" s="349"/>
      <c r="M41" s="349"/>
      <c r="N41" s="349"/>
      <c r="O41" s="94" t="s">
        <v>1494</v>
      </c>
      <c r="P41" s="27"/>
      <c r="Q41" s="27"/>
      <c r="R41" s="27"/>
      <c r="S41" s="27"/>
      <c r="T41" s="27"/>
      <c r="U41" s="27"/>
      <c r="V41" s="27"/>
      <c r="W41" s="27"/>
      <c r="X41" s="27"/>
      <c r="Y41" s="27"/>
      <c r="Z41" s="27"/>
      <c r="AA41" s="27"/>
      <c r="AB41" s="27"/>
      <c r="AC41" s="27"/>
      <c r="AD41" s="27"/>
      <c r="AE41" s="27"/>
      <c r="AF41" s="27"/>
      <c r="AG41" s="27"/>
      <c r="AH41" s="27"/>
      <c r="AI41" s="27"/>
      <c r="AJ41" s="27"/>
      <c r="AK41" s="27"/>
    </row>
    <row r="42" spans="2:37" ht="15" customHeight="1" x14ac:dyDescent="0.15">
      <c r="B42" s="6" t="s">
        <v>633</v>
      </c>
    </row>
    <row r="43" spans="2:37" ht="15" customHeight="1" x14ac:dyDescent="0.15">
      <c r="D43" s="6" t="s">
        <v>128</v>
      </c>
      <c r="E43" s="6" t="s">
        <v>129</v>
      </c>
      <c r="F43" s="6" t="s">
        <v>558</v>
      </c>
      <c r="K43" s="6" t="s">
        <v>634</v>
      </c>
      <c r="L43" s="9" t="s">
        <v>635</v>
      </c>
      <c r="M43" s="350" t="str">
        <f>IF(確建第六面!M42="","",確建第六面!M42)</f>
        <v/>
      </c>
      <c r="N43" s="350"/>
      <c r="O43" s="350"/>
      <c r="P43" s="350"/>
      <c r="Q43" s="34" t="s">
        <v>1493</v>
      </c>
    </row>
    <row r="44" spans="2:37" ht="15" customHeight="1" x14ac:dyDescent="0.15">
      <c r="D44" s="6" t="s">
        <v>128</v>
      </c>
      <c r="E44" s="6" t="s">
        <v>131</v>
      </c>
      <c r="F44" s="6" t="s">
        <v>587</v>
      </c>
      <c r="K44" s="6" t="s">
        <v>634</v>
      </c>
      <c r="L44" s="9" t="s">
        <v>635</v>
      </c>
      <c r="M44" s="350" t="str">
        <f>IF(確建第六面!M43="","",確建第六面!M43)</f>
        <v/>
      </c>
      <c r="N44" s="350"/>
      <c r="O44" s="350"/>
      <c r="P44" s="350"/>
      <c r="Q44" s="34" t="s">
        <v>1493</v>
      </c>
    </row>
    <row r="45" spans="2:37" ht="15" customHeight="1" x14ac:dyDescent="0.15">
      <c r="D45" s="6" t="s">
        <v>128</v>
      </c>
      <c r="E45" s="6" t="s">
        <v>132</v>
      </c>
      <c r="F45" s="6" t="s">
        <v>561</v>
      </c>
      <c r="H45" s="6" t="s">
        <v>634</v>
      </c>
      <c r="J45" s="233" t="s">
        <v>637</v>
      </c>
      <c r="K45" s="233"/>
      <c r="L45" s="9" t="s">
        <v>635</v>
      </c>
      <c r="M45" s="335" t="str">
        <f>IF(確建第六面!M44="","",確建第六面!M44)</f>
        <v/>
      </c>
      <c r="N45" s="335"/>
      <c r="O45" s="335"/>
      <c r="P45" s="335"/>
      <c r="Q45" s="9" t="s">
        <v>636</v>
      </c>
      <c r="R45" s="233" t="s">
        <v>638</v>
      </c>
      <c r="S45" s="233"/>
      <c r="T45" s="9" t="s">
        <v>635</v>
      </c>
      <c r="U45" s="335" t="str">
        <f>IF(確建第六面!U44="","",確建第六面!U44)</f>
        <v/>
      </c>
      <c r="V45" s="335"/>
      <c r="W45" s="335"/>
      <c r="X45" s="335"/>
      <c r="Y45" s="9" t="s">
        <v>636</v>
      </c>
    </row>
    <row r="46" spans="2:37" ht="15" customHeight="1" x14ac:dyDescent="0.15">
      <c r="B46" s="30"/>
      <c r="C46" s="30"/>
      <c r="D46" s="30" t="s">
        <v>128</v>
      </c>
      <c r="E46" s="30" t="s">
        <v>547</v>
      </c>
      <c r="F46" s="30" t="s">
        <v>406</v>
      </c>
      <c r="G46" s="30"/>
      <c r="H46" s="30" t="s">
        <v>634</v>
      </c>
      <c r="I46" s="30"/>
      <c r="J46" s="30"/>
      <c r="K46" s="30"/>
      <c r="L46" s="30"/>
      <c r="M46" s="336" t="str">
        <f>IF(確建第六面!M45="","",確建第六面!M45)</f>
        <v/>
      </c>
      <c r="N46" s="336"/>
      <c r="O46" s="336"/>
      <c r="P46" s="336"/>
      <c r="Q46" s="336"/>
      <c r="R46" s="336"/>
      <c r="S46" s="336"/>
      <c r="T46" s="336"/>
      <c r="U46" s="32" t="s">
        <v>565</v>
      </c>
      <c r="V46" s="311" t="s">
        <v>566</v>
      </c>
      <c r="W46" s="311"/>
      <c r="X46" s="336" t="str">
        <f>IF(確建第六面!X45="","",確建第六面!X45)</f>
        <v/>
      </c>
      <c r="Y46" s="336"/>
      <c r="Z46" s="336"/>
      <c r="AA46" s="336"/>
      <c r="AB46" s="336"/>
      <c r="AC46" s="336"/>
      <c r="AD46" s="336"/>
      <c r="AE46" s="336"/>
      <c r="AF46" s="32" t="s">
        <v>565</v>
      </c>
      <c r="AG46" s="30"/>
      <c r="AH46" s="30"/>
      <c r="AI46" s="30"/>
      <c r="AJ46" s="30"/>
      <c r="AK46" s="30"/>
    </row>
    <row r="47" spans="2:37" ht="15" customHeight="1" x14ac:dyDescent="0.15">
      <c r="B47" s="40" t="s">
        <v>639</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row>
    <row r="48" spans="2:37" ht="15" customHeight="1" x14ac:dyDescent="0.15">
      <c r="E48" s="36" t="str">
        <f>IF(確建第六面!E47="","",確建第六面!E47)</f>
        <v>□</v>
      </c>
      <c r="F48" s="6" t="s">
        <v>640</v>
      </c>
    </row>
    <row r="49" spans="2:37" ht="15" customHeight="1" x14ac:dyDescent="0.15">
      <c r="B49" s="30"/>
      <c r="C49" s="30"/>
      <c r="D49" s="30"/>
      <c r="E49" s="5" t="str">
        <f>IF(確建第六面!E48="","",確建第六面!E48)</f>
        <v>□</v>
      </c>
      <c r="F49" s="30" t="s">
        <v>641</v>
      </c>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2:37" ht="15" customHeight="1" x14ac:dyDescent="0.15">
      <c r="B50" s="6" t="s">
        <v>642</v>
      </c>
    </row>
    <row r="51" spans="2:37" ht="15" customHeight="1" x14ac:dyDescent="0.15">
      <c r="E51" s="36" t="str">
        <f>IF(確建第六面!E50="","",確建第六面!E50)</f>
        <v>□</v>
      </c>
      <c r="F51" s="6" t="s">
        <v>643</v>
      </c>
    </row>
    <row r="52" spans="2:37" ht="15" customHeight="1" x14ac:dyDescent="0.15">
      <c r="E52" s="36" t="str">
        <f>IF(確建第六面!E51="","",確建第六面!E51)</f>
        <v>□</v>
      </c>
      <c r="F52" s="6" t="s">
        <v>644</v>
      </c>
    </row>
    <row r="53" spans="2:37" ht="15" customHeight="1" x14ac:dyDescent="0.15">
      <c r="E53" s="36" t="str">
        <f>IF(確建第六面!E52="","",確建第六面!E52)</f>
        <v>□</v>
      </c>
      <c r="F53" s="6" t="s">
        <v>645</v>
      </c>
    </row>
    <row r="54" spans="2:37" ht="15" customHeight="1" x14ac:dyDescent="0.15">
      <c r="E54" s="36" t="str">
        <f>IF(確建第六面!E53="","",確建第六面!E53)</f>
        <v>□</v>
      </c>
      <c r="F54" s="6" t="s">
        <v>646</v>
      </c>
    </row>
    <row r="55" spans="2:37" ht="15" customHeight="1" x14ac:dyDescent="0.15">
      <c r="B55" s="30"/>
      <c r="C55" s="30"/>
      <c r="D55" s="30"/>
      <c r="E55" s="5" t="str">
        <f>IF(確建第六面!E54="","",確建第六面!E54)</f>
        <v>□</v>
      </c>
      <c r="F55" s="30" t="s">
        <v>647</v>
      </c>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2:37" ht="15" customHeight="1" x14ac:dyDescent="0.15">
      <c r="B56" s="6" t="s">
        <v>648</v>
      </c>
    </row>
    <row r="57" spans="2:37" ht="15" customHeight="1" x14ac:dyDescent="0.15">
      <c r="D57" s="6" t="s">
        <v>128</v>
      </c>
      <c r="E57" s="6" t="s">
        <v>129</v>
      </c>
      <c r="F57" s="6" t="s">
        <v>649</v>
      </c>
      <c r="H57" s="6" t="s">
        <v>634</v>
      </c>
      <c r="J57" s="9" t="s">
        <v>635</v>
      </c>
      <c r="K57" s="338" t="str">
        <f>IF(確建第六面!K56="","",確建第六面!K56)</f>
        <v/>
      </c>
      <c r="L57" s="338"/>
      <c r="M57" s="338"/>
      <c r="N57" s="338"/>
      <c r="O57" s="338"/>
      <c r="P57" s="338"/>
      <c r="Q57" s="338"/>
      <c r="R57" s="338"/>
      <c r="S57" s="9" t="s">
        <v>636</v>
      </c>
    </row>
    <row r="58" spans="2:37" ht="15" customHeight="1" x14ac:dyDescent="0.15">
      <c r="D58" s="6" t="s">
        <v>128</v>
      </c>
      <c r="E58" s="6" t="s">
        <v>131</v>
      </c>
      <c r="F58" s="6" t="s">
        <v>650</v>
      </c>
      <c r="H58" s="6" t="s">
        <v>634</v>
      </c>
    </row>
    <row r="59" spans="2:37" ht="15" customHeight="1" x14ac:dyDescent="0.15">
      <c r="E59" s="36" t="str">
        <f>IF(確建第六面!E58="","",確建第六面!E58)</f>
        <v>□</v>
      </c>
      <c r="F59" s="6" t="s">
        <v>651</v>
      </c>
    </row>
    <row r="60" spans="2:37" ht="15" customHeight="1" x14ac:dyDescent="0.15">
      <c r="E60" s="9" t="s">
        <v>635</v>
      </c>
      <c r="J60" s="33" t="s">
        <v>652</v>
      </c>
      <c r="K60" s="338" t="str">
        <f>IF(確建第六面!K59="","",確建第六面!K59)</f>
        <v/>
      </c>
      <c r="L60" s="338"/>
      <c r="M60" s="338"/>
      <c r="N60" s="338"/>
      <c r="O60" s="338"/>
      <c r="P60" s="338"/>
      <c r="Q60" s="338"/>
      <c r="R60" s="338"/>
      <c r="S60" s="9" t="s">
        <v>636</v>
      </c>
    </row>
    <row r="61" spans="2:37" ht="15" customHeight="1" x14ac:dyDescent="0.15">
      <c r="B61" s="30"/>
      <c r="C61" s="30"/>
      <c r="D61" s="30"/>
      <c r="E61" s="5" t="str">
        <f>IF(確建第六面!E60="","",確建第六面!E60)</f>
        <v>□</v>
      </c>
      <c r="F61" s="30" t="s">
        <v>653</v>
      </c>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2:37" ht="15" customHeight="1" x14ac:dyDescent="0.15">
      <c r="B62" s="40" t="s">
        <v>654</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row>
    <row r="63" spans="2:37" ht="15" customHeight="1" x14ac:dyDescent="0.15">
      <c r="B63" s="30"/>
      <c r="C63" s="30"/>
      <c r="J63" s="32" t="s">
        <v>635</v>
      </c>
      <c r="K63" s="339" t="str">
        <f>IF(確建第六面!K62="","",確建第六面!K62)</f>
        <v/>
      </c>
      <c r="L63" s="339"/>
      <c r="M63" s="339"/>
      <c r="N63" s="339"/>
      <c r="O63" s="339"/>
      <c r="P63" s="339"/>
      <c r="Q63" s="339"/>
      <c r="R63" s="339"/>
      <c r="S63" s="32" t="s">
        <v>636</v>
      </c>
      <c r="T63" s="30"/>
      <c r="U63" s="30"/>
      <c r="V63" s="30"/>
      <c r="AG63" s="30"/>
      <c r="AH63" s="30"/>
      <c r="AI63" s="30"/>
      <c r="AJ63" s="30"/>
      <c r="AK63" s="30"/>
    </row>
    <row r="64" spans="2:37" ht="15" customHeight="1" x14ac:dyDescent="0.15">
      <c r="B64" s="40" t="s">
        <v>655</v>
      </c>
      <c r="C64" s="40"/>
      <c r="D64" s="40"/>
      <c r="E64" s="40"/>
      <c r="F64" s="40"/>
      <c r="G64" s="40"/>
      <c r="H64" s="40"/>
      <c r="I64" s="40"/>
      <c r="J64" s="40"/>
      <c r="K64" s="293" t="str">
        <f>IF(確建第六面!K63="","",確建第六面!K63)</f>
        <v/>
      </c>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row>
    <row r="65" spans="2:37" ht="15" customHeight="1" x14ac:dyDescent="0.15">
      <c r="K65" s="291" t="str">
        <f>IF(確建第六面!K64="","",確建第六面!K64)</f>
        <v/>
      </c>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row>
    <row r="66" spans="2:37" ht="15" customHeight="1" x14ac:dyDescent="0.15">
      <c r="K66" s="291" t="str">
        <f>IF(確建第六面!K65="","",確建第六面!K65)</f>
        <v/>
      </c>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row>
    <row r="67" spans="2:37" ht="15" customHeight="1" x14ac:dyDescent="0.15">
      <c r="K67" s="291" t="str">
        <f>IF(確建第六面!K66="","",確建第六面!K66)</f>
        <v/>
      </c>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row>
    <row r="68" spans="2:37" ht="15" customHeight="1" x14ac:dyDescent="0.15">
      <c r="K68" s="291" t="str">
        <f>IF(確建第六面!K67="","",確建第六面!K67)</f>
        <v/>
      </c>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row>
    <row r="69" spans="2:37" ht="15" customHeight="1" x14ac:dyDescent="0.15">
      <c r="B69" s="30" t="s">
        <v>1548</v>
      </c>
      <c r="C69" s="30"/>
      <c r="D69" s="30"/>
      <c r="E69" s="30"/>
      <c r="F69" s="30"/>
      <c r="G69" s="30"/>
      <c r="H69" s="30"/>
      <c r="I69" s="30"/>
      <c r="J69" s="30"/>
      <c r="K69" s="301" t="str">
        <f>ITEM_all_second!$E$13</f>
        <v/>
      </c>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row>
  </sheetData>
  <mergeCells count="42">
    <mergeCell ref="J11:K11"/>
    <mergeCell ref="M11:P11"/>
    <mergeCell ref="R11:S11"/>
    <mergeCell ref="U11:X11"/>
    <mergeCell ref="B4:AK4"/>
    <mergeCell ref="K6:N6"/>
    <mergeCell ref="K7:N7"/>
    <mergeCell ref="M9:P9"/>
    <mergeCell ref="M10:P10"/>
    <mergeCell ref="B38:AK38"/>
    <mergeCell ref="K35:AK35"/>
    <mergeCell ref="M12:T12"/>
    <mergeCell ref="V12:W12"/>
    <mergeCell ref="X12:AE12"/>
    <mergeCell ref="K23:R23"/>
    <mergeCell ref="K26:R26"/>
    <mergeCell ref="K29:R29"/>
    <mergeCell ref="K30:AK30"/>
    <mergeCell ref="K31:AK31"/>
    <mergeCell ref="K32:AK32"/>
    <mergeCell ref="K33:AK33"/>
    <mergeCell ref="K34:AK34"/>
    <mergeCell ref="K40:N40"/>
    <mergeCell ref="K41:N41"/>
    <mergeCell ref="M43:P43"/>
    <mergeCell ref="M44:P44"/>
    <mergeCell ref="J45:K45"/>
    <mergeCell ref="M45:P45"/>
    <mergeCell ref="U45:X45"/>
    <mergeCell ref="M46:T46"/>
    <mergeCell ref="V46:W46"/>
    <mergeCell ref="X46:AE46"/>
    <mergeCell ref="K69:AK69"/>
    <mergeCell ref="K68:AK68"/>
    <mergeCell ref="K60:R60"/>
    <mergeCell ref="K63:R63"/>
    <mergeCell ref="K64:AK64"/>
    <mergeCell ref="K65:AK65"/>
    <mergeCell ref="K66:AK66"/>
    <mergeCell ref="K67:AK67"/>
    <mergeCell ref="K57:R57"/>
    <mergeCell ref="R45:S45"/>
  </mergeCells>
  <phoneticPr fontId="30"/>
  <dataValidations count="3">
    <dataValidation type="list" allowBlank="1" showInputMessage="1" prompt="選択" sqref="K29:R29 K63:R63" xr:uid="{00000000-0002-0000-2400-000000000000}">
      <formula1>第六面7</formula1>
    </dataValidation>
    <dataValidation type="list" allowBlank="1" showInputMessage="1" showErrorMessage="1" prompt="選択" sqref="E27 E14:E15 E17:E21 E25 E61 E48:E49 E51:E55 E59" xr:uid="{00000000-0002-0000-2400-000001000000}">
      <formula1>選択</formula1>
    </dataValidation>
    <dataValidation type="list" allowBlank="1" showInputMessage="1" prompt="選択" sqref="M12:T12 X12:AE12 M46:T46 X46:AE46" xr:uid="{00000000-0002-0000-2400-000002000000}">
      <formula1>構造</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rowBreaks count="1" manualBreakCount="1">
    <brk id="36" max="37"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79998168889431442"/>
  </sheetPr>
  <dimension ref="A4:BU111"/>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378" t="s">
        <v>678</v>
      </c>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7"/>
      <c r="AF4" s="375" t="s">
        <v>679</v>
      </c>
      <c r="AG4" s="376"/>
      <c r="AH4" s="376"/>
      <c r="AI4" s="376"/>
      <c r="AJ4" s="376"/>
      <c r="AK4" s="377"/>
    </row>
    <row r="5" spans="2:37" ht="15" customHeight="1" x14ac:dyDescent="0.15">
      <c r="B5" s="354" t="s">
        <v>211</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6"/>
      <c r="AF5" s="385" t="s">
        <v>676</v>
      </c>
      <c r="AG5" s="386"/>
      <c r="AH5" s="386"/>
      <c r="AI5" s="386"/>
      <c r="AJ5" s="386"/>
      <c r="AK5" s="387"/>
    </row>
    <row r="6" spans="2:37" ht="15" customHeight="1" x14ac:dyDescent="0.15">
      <c r="B6" s="366" t="s">
        <v>212</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8"/>
      <c r="AF6" s="369" t="s">
        <v>340</v>
      </c>
      <c r="AG6" s="370"/>
      <c r="AH6" s="370"/>
      <c r="AI6" s="370"/>
      <c r="AJ6" s="370"/>
      <c r="AK6" s="371"/>
    </row>
    <row r="7" spans="2:37" ht="15" customHeight="1" x14ac:dyDescent="0.15">
      <c r="B7" s="366" t="s">
        <v>213</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8"/>
      <c r="AF7" s="369" t="s">
        <v>341</v>
      </c>
      <c r="AG7" s="370"/>
      <c r="AH7" s="370"/>
      <c r="AI7" s="370"/>
      <c r="AJ7" s="370"/>
      <c r="AK7" s="371"/>
    </row>
    <row r="8" spans="2:37" ht="15" customHeight="1" x14ac:dyDescent="0.15">
      <c r="B8" s="366" t="s">
        <v>214</v>
      </c>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8"/>
      <c r="AF8" s="369" t="s">
        <v>342</v>
      </c>
      <c r="AG8" s="370"/>
      <c r="AH8" s="370"/>
      <c r="AI8" s="370"/>
      <c r="AJ8" s="370"/>
      <c r="AK8" s="371"/>
    </row>
    <row r="9" spans="2:37" ht="15" customHeight="1" x14ac:dyDescent="0.15">
      <c r="B9" s="366" t="s">
        <v>215</v>
      </c>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369" t="s">
        <v>343</v>
      </c>
      <c r="AG9" s="370"/>
      <c r="AH9" s="370"/>
      <c r="AI9" s="370"/>
      <c r="AJ9" s="370"/>
      <c r="AK9" s="371"/>
    </row>
    <row r="10" spans="2:37" ht="15" customHeight="1" x14ac:dyDescent="0.15">
      <c r="B10" s="366" t="s">
        <v>656</v>
      </c>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8"/>
      <c r="AF10" s="369" t="s">
        <v>344</v>
      </c>
      <c r="AG10" s="370"/>
      <c r="AH10" s="370"/>
      <c r="AI10" s="370"/>
      <c r="AJ10" s="370"/>
      <c r="AK10" s="371"/>
    </row>
    <row r="11" spans="2:37" ht="15" customHeight="1" x14ac:dyDescent="0.15">
      <c r="B11" s="366" t="s">
        <v>217</v>
      </c>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8"/>
      <c r="AF11" s="369" t="s">
        <v>345</v>
      </c>
      <c r="AG11" s="370"/>
      <c r="AH11" s="370"/>
      <c r="AI11" s="370"/>
      <c r="AJ11" s="370"/>
      <c r="AK11" s="371"/>
    </row>
    <row r="12" spans="2:37" ht="15" customHeight="1" x14ac:dyDescent="0.15">
      <c r="B12" s="366" t="s">
        <v>218</v>
      </c>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369" t="s">
        <v>346</v>
      </c>
      <c r="AG12" s="370"/>
      <c r="AH12" s="370"/>
      <c r="AI12" s="370"/>
      <c r="AJ12" s="370"/>
      <c r="AK12" s="371"/>
    </row>
    <row r="13" spans="2:37" ht="15" customHeight="1" x14ac:dyDescent="0.15">
      <c r="B13" s="366" t="s">
        <v>1785</v>
      </c>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8"/>
      <c r="AF13" s="369" t="s">
        <v>1784</v>
      </c>
      <c r="AG13" s="370"/>
      <c r="AH13" s="370"/>
      <c r="AI13" s="370"/>
      <c r="AJ13" s="370"/>
      <c r="AK13" s="371"/>
    </row>
    <row r="14" spans="2:37" ht="15" customHeight="1" x14ac:dyDescent="0.15">
      <c r="B14" s="366" t="s">
        <v>1786</v>
      </c>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8"/>
      <c r="AF14" s="369" t="s">
        <v>347</v>
      </c>
      <c r="AG14" s="370"/>
      <c r="AH14" s="370"/>
      <c r="AI14" s="370"/>
      <c r="AJ14" s="370"/>
      <c r="AK14" s="371"/>
    </row>
    <row r="15" spans="2:37" ht="15" customHeight="1" x14ac:dyDescent="0.15">
      <c r="B15" s="366" t="s">
        <v>1787</v>
      </c>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8"/>
      <c r="AF15" s="369" t="s">
        <v>348</v>
      </c>
      <c r="AG15" s="370"/>
      <c r="AH15" s="370"/>
      <c r="AI15" s="370"/>
      <c r="AJ15" s="370"/>
      <c r="AK15" s="371"/>
    </row>
    <row r="16" spans="2:37" ht="15" customHeight="1" x14ac:dyDescent="0.15">
      <c r="B16" s="366" t="s">
        <v>657</v>
      </c>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8"/>
      <c r="AF16" s="369" t="s">
        <v>349</v>
      </c>
      <c r="AG16" s="370"/>
      <c r="AH16" s="370"/>
      <c r="AI16" s="370"/>
      <c r="AJ16" s="370"/>
      <c r="AK16" s="371"/>
    </row>
    <row r="17" spans="2:37" ht="15" customHeight="1" x14ac:dyDescent="0.15">
      <c r="B17" s="366" t="s">
        <v>227</v>
      </c>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8"/>
      <c r="AF17" s="369" t="s">
        <v>350</v>
      </c>
      <c r="AG17" s="370"/>
      <c r="AH17" s="370"/>
      <c r="AI17" s="370"/>
      <c r="AJ17" s="370"/>
      <c r="AK17" s="371"/>
    </row>
    <row r="18" spans="2:37" ht="15" customHeight="1" x14ac:dyDescent="0.15">
      <c r="B18" s="366" t="s">
        <v>228</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8"/>
      <c r="AF18" s="369" t="s">
        <v>351</v>
      </c>
      <c r="AG18" s="370"/>
      <c r="AH18" s="370"/>
      <c r="AI18" s="370"/>
      <c r="AJ18" s="370"/>
      <c r="AK18" s="371"/>
    </row>
    <row r="19" spans="2:37" ht="15" customHeight="1" x14ac:dyDescent="0.15">
      <c r="B19" s="366" t="s">
        <v>1788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8"/>
      <c r="AF19" s="369" t="s">
        <v>677</v>
      </c>
      <c r="AG19" s="370"/>
      <c r="AH19" s="370"/>
      <c r="AI19" s="370"/>
      <c r="AJ19" s="370"/>
      <c r="AK19" s="371"/>
    </row>
    <row r="20" spans="2:37" ht="15" customHeight="1" x14ac:dyDescent="0.15">
      <c r="B20" s="366" t="s">
        <v>658</v>
      </c>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8"/>
      <c r="AF20" s="369" t="s">
        <v>352</v>
      </c>
      <c r="AG20" s="370"/>
      <c r="AH20" s="370"/>
      <c r="AI20" s="370"/>
      <c r="AJ20" s="370"/>
      <c r="AK20" s="371"/>
    </row>
    <row r="21" spans="2:37" ht="15" customHeight="1" x14ac:dyDescent="0.15">
      <c r="B21" s="366" t="s">
        <v>659</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8"/>
      <c r="AF21" s="369" t="s">
        <v>353</v>
      </c>
      <c r="AG21" s="370"/>
      <c r="AH21" s="370"/>
      <c r="AI21" s="370"/>
      <c r="AJ21" s="370"/>
      <c r="AK21" s="371"/>
    </row>
    <row r="22" spans="2:37" ht="15" customHeight="1" x14ac:dyDescent="0.15">
      <c r="B22" s="366" t="s">
        <v>1789</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8"/>
      <c r="AF22" s="369" t="s">
        <v>1790</v>
      </c>
      <c r="AG22" s="370"/>
      <c r="AH22" s="370"/>
      <c r="AI22" s="370"/>
      <c r="AJ22" s="370"/>
      <c r="AK22" s="371"/>
    </row>
    <row r="23" spans="2:37" ht="15" customHeight="1" x14ac:dyDescent="0.15">
      <c r="B23" s="366" t="s">
        <v>660</v>
      </c>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8"/>
      <c r="AF23" s="369" t="s">
        <v>354</v>
      </c>
      <c r="AG23" s="370"/>
      <c r="AH23" s="370"/>
      <c r="AI23" s="370"/>
      <c r="AJ23" s="370"/>
      <c r="AK23" s="371"/>
    </row>
    <row r="24" spans="2:37" ht="15" customHeight="1" x14ac:dyDescent="0.15">
      <c r="B24" s="366" t="s">
        <v>661</v>
      </c>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8"/>
      <c r="AF24" s="369" t="s">
        <v>355</v>
      </c>
      <c r="AG24" s="370"/>
      <c r="AH24" s="370"/>
      <c r="AI24" s="370"/>
      <c r="AJ24" s="370"/>
      <c r="AK24" s="371"/>
    </row>
    <row r="25" spans="2:37" ht="15" customHeight="1" x14ac:dyDescent="0.15">
      <c r="B25" s="366" t="s">
        <v>662</v>
      </c>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8"/>
      <c r="AF25" s="369" t="s">
        <v>356</v>
      </c>
      <c r="AG25" s="370"/>
      <c r="AH25" s="370"/>
      <c r="AI25" s="370"/>
      <c r="AJ25" s="370"/>
      <c r="AK25" s="371"/>
    </row>
    <row r="26" spans="2:37" ht="15" customHeight="1" x14ac:dyDescent="0.15">
      <c r="B26" s="366" t="s">
        <v>1791</v>
      </c>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8"/>
      <c r="AF26" s="369" t="s">
        <v>357</v>
      </c>
      <c r="AG26" s="370"/>
      <c r="AH26" s="370"/>
      <c r="AI26" s="370"/>
      <c r="AJ26" s="370"/>
      <c r="AK26" s="371"/>
    </row>
    <row r="27" spans="2:37" ht="15" customHeight="1" x14ac:dyDescent="0.15">
      <c r="B27" s="366" t="s">
        <v>1793</v>
      </c>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8"/>
      <c r="AF27" s="369" t="s">
        <v>1792</v>
      </c>
      <c r="AG27" s="370"/>
      <c r="AH27" s="370"/>
      <c r="AI27" s="370"/>
      <c r="AJ27" s="370"/>
      <c r="AK27" s="371"/>
    </row>
    <row r="28" spans="2:37" ht="15" customHeight="1" x14ac:dyDescent="0.15">
      <c r="B28" s="372" t="s">
        <v>1794</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4"/>
      <c r="AF28" s="357" t="s">
        <v>358</v>
      </c>
      <c r="AG28" s="358"/>
      <c r="AH28" s="358"/>
      <c r="AI28" s="358"/>
      <c r="AJ28" s="358"/>
      <c r="AK28" s="359"/>
    </row>
    <row r="29" spans="2:37" ht="15" customHeight="1" x14ac:dyDescent="0.15">
      <c r="B29" s="354" t="s">
        <v>1795</v>
      </c>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6"/>
      <c r="AF29" s="363"/>
      <c r="AG29" s="364"/>
      <c r="AH29" s="364"/>
      <c r="AI29" s="364"/>
      <c r="AJ29" s="364"/>
      <c r="AK29" s="365"/>
    </row>
    <row r="30" spans="2:37" ht="15" customHeight="1" x14ac:dyDescent="0.15">
      <c r="B30" s="366" t="s">
        <v>1796</v>
      </c>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8"/>
      <c r="AF30" s="369" t="s">
        <v>359</v>
      </c>
      <c r="AG30" s="370"/>
      <c r="AH30" s="370"/>
      <c r="AI30" s="370"/>
      <c r="AJ30" s="370"/>
      <c r="AK30" s="371"/>
    </row>
    <row r="31" spans="2:37" ht="15" customHeight="1" x14ac:dyDescent="0.15">
      <c r="B31" s="366" t="s">
        <v>237</v>
      </c>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8"/>
      <c r="AF31" s="369" t="s">
        <v>360</v>
      </c>
      <c r="AG31" s="370"/>
      <c r="AH31" s="370"/>
      <c r="AI31" s="370"/>
      <c r="AJ31" s="370"/>
      <c r="AK31" s="371"/>
    </row>
    <row r="32" spans="2:37" ht="15" customHeight="1" x14ac:dyDescent="0.15">
      <c r="B32" s="366" t="s">
        <v>238</v>
      </c>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8"/>
      <c r="AF32" s="369" t="s">
        <v>361</v>
      </c>
      <c r="AG32" s="370"/>
      <c r="AH32" s="370"/>
      <c r="AI32" s="370"/>
      <c r="AJ32" s="370"/>
      <c r="AK32" s="371"/>
    </row>
    <row r="33" spans="2:37" ht="15" customHeight="1" x14ac:dyDescent="0.15">
      <c r="B33" s="366" t="s">
        <v>239</v>
      </c>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8"/>
      <c r="AF33" s="369" t="s">
        <v>362</v>
      </c>
      <c r="AG33" s="370"/>
      <c r="AH33" s="370"/>
      <c r="AI33" s="370"/>
      <c r="AJ33" s="370"/>
      <c r="AK33" s="371"/>
    </row>
    <row r="34" spans="2:37" ht="15" customHeight="1" x14ac:dyDescent="0.15">
      <c r="B34" s="366" t="s">
        <v>240</v>
      </c>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8"/>
      <c r="AF34" s="369" t="s">
        <v>363</v>
      </c>
      <c r="AG34" s="370"/>
      <c r="AH34" s="370"/>
      <c r="AI34" s="370"/>
      <c r="AJ34" s="370"/>
      <c r="AK34" s="371"/>
    </row>
    <row r="35" spans="2:37" ht="15" customHeight="1" x14ac:dyDescent="0.15">
      <c r="B35" s="366" t="s">
        <v>241</v>
      </c>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8"/>
      <c r="AF35" s="369" t="s">
        <v>364</v>
      </c>
      <c r="AG35" s="370"/>
      <c r="AH35" s="370"/>
      <c r="AI35" s="370"/>
      <c r="AJ35" s="370"/>
      <c r="AK35" s="371"/>
    </row>
    <row r="36" spans="2:37" ht="15" customHeight="1" x14ac:dyDescent="0.15">
      <c r="B36" s="366" t="s">
        <v>242</v>
      </c>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8"/>
      <c r="AF36" s="369" t="s">
        <v>365</v>
      </c>
      <c r="AG36" s="370"/>
      <c r="AH36" s="370"/>
      <c r="AI36" s="370"/>
      <c r="AJ36" s="370"/>
      <c r="AK36" s="371"/>
    </row>
    <row r="37" spans="2:37" ht="15" customHeight="1" x14ac:dyDescent="0.15">
      <c r="B37" s="366" t="s">
        <v>1797</v>
      </c>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8"/>
      <c r="AF37" s="369" t="s">
        <v>366</v>
      </c>
      <c r="AG37" s="370"/>
      <c r="AH37" s="370"/>
      <c r="AI37" s="370"/>
      <c r="AJ37" s="370"/>
      <c r="AK37" s="371"/>
    </row>
    <row r="38" spans="2:37" ht="15" customHeight="1" x14ac:dyDescent="0.15">
      <c r="B38" s="366" t="s">
        <v>663</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8"/>
      <c r="AF38" s="369" t="s">
        <v>367</v>
      </c>
      <c r="AG38" s="370"/>
      <c r="AH38" s="370"/>
      <c r="AI38" s="370"/>
      <c r="AJ38" s="370"/>
      <c r="AK38" s="371"/>
    </row>
    <row r="39" spans="2:37" ht="15" customHeight="1" x14ac:dyDescent="0.15">
      <c r="B39" s="366" t="s">
        <v>664</v>
      </c>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8"/>
      <c r="AF39" s="369" t="s">
        <v>368</v>
      </c>
      <c r="AG39" s="370"/>
      <c r="AH39" s="370"/>
      <c r="AI39" s="370"/>
      <c r="AJ39" s="370"/>
      <c r="AK39" s="371"/>
    </row>
    <row r="40" spans="2:37" ht="15" customHeight="1" x14ac:dyDescent="0.15">
      <c r="B40" s="366" t="s">
        <v>1818</v>
      </c>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8"/>
      <c r="AF40" s="369" t="s">
        <v>369</v>
      </c>
      <c r="AG40" s="370"/>
      <c r="AH40" s="370"/>
      <c r="AI40" s="370"/>
      <c r="AJ40" s="370"/>
      <c r="AK40" s="371"/>
    </row>
    <row r="41" spans="2:37" ht="15" customHeight="1" x14ac:dyDescent="0.15">
      <c r="B41" s="366" t="s">
        <v>665</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8"/>
      <c r="AF41" s="369" t="s">
        <v>370</v>
      </c>
      <c r="AG41" s="370"/>
      <c r="AH41" s="370"/>
      <c r="AI41" s="370"/>
      <c r="AJ41" s="370"/>
      <c r="AK41" s="371"/>
    </row>
    <row r="42" spans="2:37" ht="15" customHeight="1" x14ac:dyDescent="0.15">
      <c r="B42" s="366" t="s">
        <v>253</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8"/>
      <c r="AF42" s="369" t="s">
        <v>371</v>
      </c>
      <c r="AG42" s="370"/>
      <c r="AH42" s="370"/>
      <c r="AI42" s="370"/>
      <c r="AJ42" s="370"/>
      <c r="AK42" s="371"/>
    </row>
    <row r="43" spans="2:37" ht="15" customHeight="1" x14ac:dyDescent="0.15">
      <c r="B43" s="366" t="s">
        <v>254</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8"/>
      <c r="AF43" s="369" t="s">
        <v>372</v>
      </c>
      <c r="AG43" s="370"/>
      <c r="AH43" s="370"/>
      <c r="AI43" s="370"/>
      <c r="AJ43" s="370"/>
      <c r="AK43" s="371"/>
    </row>
    <row r="44" spans="2:37" ht="15" customHeight="1" x14ac:dyDescent="0.15">
      <c r="B44" s="366" t="s">
        <v>255</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8"/>
      <c r="AF44" s="369" t="s">
        <v>373</v>
      </c>
      <c r="AG44" s="370"/>
      <c r="AH44" s="370"/>
      <c r="AI44" s="370"/>
      <c r="AJ44" s="370"/>
      <c r="AK44" s="371"/>
    </row>
    <row r="45" spans="2:37" ht="15" customHeight="1" x14ac:dyDescent="0.15">
      <c r="B45" s="366" t="s">
        <v>666</v>
      </c>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8"/>
      <c r="AF45" s="369" t="s">
        <v>374</v>
      </c>
      <c r="AG45" s="370"/>
      <c r="AH45" s="370"/>
      <c r="AI45" s="370"/>
      <c r="AJ45" s="370"/>
      <c r="AK45" s="371"/>
    </row>
    <row r="46" spans="2:37" ht="15" customHeight="1" x14ac:dyDescent="0.15">
      <c r="B46" s="366" t="s">
        <v>667</v>
      </c>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8"/>
      <c r="AF46" s="369" t="s">
        <v>375</v>
      </c>
      <c r="AG46" s="370"/>
      <c r="AH46" s="370"/>
      <c r="AI46" s="370"/>
      <c r="AJ46" s="370"/>
      <c r="AK46" s="371"/>
    </row>
    <row r="47" spans="2:37" ht="15" customHeight="1" x14ac:dyDescent="0.15">
      <c r="B47" s="372" t="s">
        <v>1819</v>
      </c>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4"/>
      <c r="AF47" s="369" t="s">
        <v>376</v>
      </c>
      <c r="AG47" s="370"/>
      <c r="AH47" s="370"/>
      <c r="AI47" s="370"/>
      <c r="AJ47" s="370"/>
      <c r="AK47" s="371"/>
    </row>
    <row r="48" spans="2:37" ht="15" customHeight="1" x14ac:dyDescent="0.15">
      <c r="B48" s="354" t="s">
        <v>680</v>
      </c>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6"/>
      <c r="AF48" s="369"/>
      <c r="AG48" s="370"/>
      <c r="AH48" s="370"/>
      <c r="AI48" s="370"/>
      <c r="AJ48" s="370"/>
      <c r="AK48" s="371"/>
    </row>
    <row r="49" spans="2:37" ht="15" customHeight="1" x14ac:dyDescent="0.15">
      <c r="B49" s="366" t="s">
        <v>668</v>
      </c>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8"/>
      <c r="AF49" s="369" t="s">
        <v>377</v>
      </c>
      <c r="AG49" s="370"/>
      <c r="AH49" s="370"/>
      <c r="AI49" s="370"/>
      <c r="AJ49" s="370"/>
      <c r="AK49" s="371"/>
    </row>
    <row r="50" spans="2:37" ht="15" customHeight="1" x14ac:dyDescent="0.15">
      <c r="B50" s="379" t="s">
        <v>272</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1"/>
      <c r="AF50" s="382" t="s">
        <v>378</v>
      </c>
      <c r="AG50" s="383"/>
      <c r="AH50" s="383"/>
      <c r="AI50" s="383"/>
      <c r="AJ50" s="383"/>
      <c r="AK50" s="384"/>
    </row>
    <row r="63" spans="2:37" ht="15" customHeight="1" x14ac:dyDescent="0.15">
      <c r="B63" s="378" t="s">
        <v>678</v>
      </c>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7"/>
      <c r="AF63" s="375" t="s">
        <v>679</v>
      </c>
      <c r="AG63" s="376"/>
      <c r="AH63" s="376"/>
      <c r="AI63" s="376"/>
      <c r="AJ63" s="376"/>
      <c r="AK63" s="377"/>
    </row>
    <row r="64" spans="2:37" ht="15" customHeight="1" x14ac:dyDescent="0.15">
      <c r="B64" s="366" t="s">
        <v>273</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8"/>
      <c r="AF64" s="369" t="s">
        <v>379</v>
      </c>
      <c r="AG64" s="370"/>
      <c r="AH64" s="370"/>
      <c r="AI64" s="370"/>
      <c r="AJ64" s="370"/>
      <c r="AK64" s="371"/>
    </row>
    <row r="65" spans="2:37" ht="15" customHeight="1" x14ac:dyDescent="0.15">
      <c r="B65" s="366" t="s">
        <v>669</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8"/>
      <c r="AF65" s="369" t="s">
        <v>380</v>
      </c>
      <c r="AG65" s="370"/>
      <c r="AH65" s="370"/>
      <c r="AI65" s="370"/>
      <c r="AJ65" s="370"/>
      <c r="AK65" s="371"/>
    </row>
    <row r="66" spans="2:37" ht="15" customHeight="1" x14ac:dyDescent="0.15">
      <c r="B66" s="366" t="s">
        <v>277</v>
      </c>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8"/>
      <c r="AF66" s="369" t="s">
        <v>381</v>
      </c>
      <c r="AG66" s="370"/>
      <c r="AH66" s="370"/>
      <c r="AI66" s="370"/>
      <c r="AJ66" s="370"/>
      <c r="AK66" s="371"/>
    </row>
    <row r="67" spans="2:37" ht="15" customHeight="1" x14ac:dyDescent="0.15">
      <c r="B67" s="372" t="s">
        <v>1798</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4"/>
      <c r="AF67" s="357" t="s">
        <v>382</v>
      </c>
      <c r="AG67" s="358"/>
      <c r="AH67" s="358"/>
      <c r="AI67" s="358"/>
      <c r="AJ67" s="358"/>
      <c r="AK67" s="359"/>
    </row>
    <row r="68" spans="2:37" ht="15" customHeight="1" x14ac:dyDescent="0.15">
      <c r="B68" s="351" t="s">
        <v>1799</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3"/>
      <c r="AF68" s="360"/>
      <c r="AG68" s="361"/>
      <c r="AH68" s="361"/>
      <c r="AI68" s="361"/>
      <c r="AJ68" s="361"/>
      <c r="AK68" s="362"/>
    </row>
    <row r="69" spans="2:37" ht="15" customHeight="1" x14ac:dyDescent="0.15">
      <c r="B69" s="354" t="s">
        <v>1801</v>
      </c>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6"/>
      <c r="AF69" s="363"/>
      <c r="AG69" s="364"/>
      <c r="AH69" s="364"/>
      <c r="AI69" s="364"/>
      <c r="AJ69" s="364"/>
      <c r="AK69" s="365"/>
    </row>
    <row r="70" spans="2:37" ht="15" customHeight="1" x14ac:dyDescent="0.15">
      <c r="B70" s="372" t="s">
        <v>1802</v>
      </c>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4"/>
      <c r="AF70" s="357" t="s">
        <v>383</v>
      </c>
      <c r="AG70" s="358"/>
      <c r="AH70" s="358"/>
      <c r="AI70" s="358"/>
      <c r="AJ70" s="358"/>
      <c r="AK70" s="359"/>
    </row>
    <row r="71" spans="2:37" ht="15" customHeight="1" x14ac:dyDescent="0.15">
      <c r="B71" s="354" t="s">
        <v>1800</v>
      </c>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6"/>
      <c r="AF71" s="363"/>
      <c r="AG71" s="364"/>
      <c r="AH71" s="364"/>
      <c r="AI71" s="364"/>
      <c r="AJ71" s="364"/>
      <c r="AK71" s="365"/>
    </row>
    <row r="72" spans="2:37" ht="15" customHeight="1" x14ac:dyDescent="0.15">
      <c r="B72" s="366" t="s">
        <v>670</v>
      </c>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8"/>
      <c r="AF72" s="369" t="s">
        <v>384</v>
      </c>
      <c r="AG72" s="370"/>
      <c r="AH72" s="370"/>
      <c r="AI72" s="370"/>
      <c r="AJ72" s="370"/>
      <c r="AK72" s="371"/>
    </row>
    <row r="73" spans="2:37" ht="15" customHeight="1" x14ac:dyDescent="0.15">
      <c r="B73" s="372" t="s">
        <v>681</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4"/>
      <c r="AF73" s="369" t="s">
        <v>385</v>
      </c>
      <c r="AG73" s="370"/>
      <c r="AH73" s="370"/>
      <c r="AI73" s="370"/>
      <c r="AJ73" s="370"/>
      <c r="AK73" s="371"/>
    </row>
    <row r="74" spans="2:37" ht="15" customHeight="1" x14ac:dyDescent="0.15">
      <c r="B74" s="351" t="s">
        <v>682</v>
      </c>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3"/>
      <c r="AF74" s="369"/>
      <c r="AG74" s="370"/>
      <c r="AH74" s="370"/>
      <c r="AI74" s="370"/>
      <c r="AJ74" s="370"/>
      <c r="AK74" s="371"/>
    </row>
    <row r="75" spans="2:37" ht="15" customHeight="1" x14ac:dyDescent="0.15">
      <c r="B75" s="351" t="s">
        <v>683</v>
      </c>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3"/>
      <c r="AF75" s="369"/>
      <c r="AG75" s="370"/>
      <c r="AH75" s="370"/>
      <c r="AI75" s="370"/>
      <c r="AJ75" s="370"/>
      <c r="AK75" s="371"/>
    </row>
    <row r="76" spans="2:37" ht="15" customHeight="1" x14ac:dyDescent="0.15">
      <c r="B76" s="351" t="s">
        <v>1820</v>
      </c>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3"/>
      <c r="AF76" s="369"/>
      <c r="AG76" s="370"/>
      <c r="AH76" s="370"/>
      <c r="AI76" s="370"/>
      <c r="AJ76" s="370"/>
      <c r="AK76" s="371"/>
    </row>
    <row r="77" spans="2:37" ht="15" customHeight="1" x14ac:dyDescent="0.15">
      <c r="B77" s="351" t="s">
        <v>684</v>
      </c>
      <c r="C77" s="352"/>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3"/>
      <c r="AF77" s="369"/>
      <c r="AG77" s="370"/>
      <c r="AH77" s="370"/>
      <c r="AI77" s="370"/>
      <c r="AJ77" s="370"/>
      <c r="AK77" s="371"/>
    </row>
    <row r="78" spans="2:37" ht="15" customHeight="1" x14ac:dyDescent="0.15">
      <c r="B78" s="351" t="s">
        <v>1803</v>
      </c>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3"/>
      <c r="AF78" s="369"/>
      <c r="AG78" s="370"/>
      <c r="AH78" s="370"/>
      <c r="AI78" s="370"/>
      <c r="AJ78" s="370"/>
      <c r="AK78" s="371"/>
    </row>
    <row r="79" spans="2:37" ht="15" customHeight="1" x14ac:dyDescent="0.15">
      <c r="B79" s="351" t="s">
        <v>1804</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3"/>
      <c r="AF79" s="369"/>
      <c r="AG79" s="370"/>
      <c r="AH79" s="370"/>
      <c r="AI79" s="370"/>
      <c r="AJ79" s="370"/>
      <c r="AK79" s="371"/>
    </row>
    <row r="80" spans="2:37" ht="15" customHeight="1" x14ac:dyDescent="0.15">
      <c r="B80" s="351" t="s">
        <v>1805</v>
      </c>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3"/>
      <c r="AF80" s="369"/>
      <c r="AG80" s="370"/>
      <c r="AH80" s="370"/>
      <c r="AI80" s="370"/>
      <c r="AJ80" s="370"/>
      <c r="AK80" s="371"/>
    </row>
    <row r="81" spans="2:37" ht="15" customHeight="1" x14ac:dyDescent="0.15">
      <c r="B81" s="354" t="s">
        <v>1806</v>
      </c>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6"/>
      <c r="AF81" s="369"/>
      <c r="AG81" s="370"/>
      <c r="AH81" s="370"/>
      <c r="AI81" s="370"/>
      <c r="AJ81" s="370"/>
      <c r="AK81" s="371"/>
    </row>
    <row r="82" spans="2:37" ht="15" customHeight="1" x14ac:dyDescent="0.15">
      <c r="B82" s="372" t="s">
        <v>685</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4"/>
      <c r="AF82" s="369" t="s">
        <v>386</v>
      </c>
      <c r="AG82" s="370"/>
      <c r="AH82" s="370"/>
      <c r="AI82" s="370"/>
      <c r="AJ82" s="370"/>
      <c r="AK82" s="371"/>
    </row>
    <row r="83" spans="2:37" ht="15" customHeight="1" x14ac:dyDescent="0.15">
      <c r="B83" s="354" t="s">
        <v>686</v>
      </c>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6"/>
      <c r="AF83" s="369"/>
      <c r="AG83" s="370"/>
      <c r="AH83" s="370"/>
      <c r="AI83" s="370"/>
      <c r="AJ83" s="370"/>
      <c r="AK83" s="371"/>
    </row>
    <row r="84" spans="2:37" ht="15" customHeight="1" x14ac:dyDescent="0.15">
      <c r="B84" s="366" t="s">
        <v>671</v>
      </c>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8"/>
      <c r="AF84" s="369" t="s">
        <v>387</v>
      </c>
      <c r="AG84" s="370"/>
      <c r="AH84" s="370"/>
      <c r="AI84" s="370"/>
      <c r="AJ84" s="370"/>
      <c r="AK84" s="371"/>
    </row>
    <row r="85" spans="2:37" ht="15" customHeight="1" x14ac:dyDescent="0.15">
      <c r="B85" s="366" t="s">
        <v>306</v>
      </c>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8"/>
      <c r="AF85" s="369" t="s">
        <v>388</v>
      </c>
      <c r="AG85" s="370"/>
      <c r="AH85" s="370"/>
      <c r="AI85" s="370"/>
      <c r="AJ85" s="370"/>
      <c r="AK85" s="371"/>
    </row>
    <row r="86" spans="2:37" ht="15" customHeight="1" x14ac:dyDescent="0.15">
      <c r="B86" s="366" t="s">
        <v>672</v>
      </c>
      <c r="C86" s="367"/>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7"/>
      <c r="AD86" s="367"/>
      <c r="AE86" s="368"/>
      <c r="AF86" s="369" t="s">
        <v>389</v>
      </c>
      <c r="AG86" s="370"/>
      <c r="AH86" s="370"/>
      <c r="AI86" s="370"/>
      <c r="AJ86" s="370"/>
      <c r="AK86" s="371"/>
    </row>
    <row r="87" spans="2:37" ht="15" customHeight="1" x14ac:dyDescent="0.15">
      <c r="B87" s="366" t="s">
        <v>309</v>
      </c>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8"/>
      <c r="AF87" s="369" t="s">
        <v>390</v>
      </c>
      <c r="AG87" s="370"/>
      <c r="AH87" s="370"/>
      <c r="AI87" s="370"/>
      <c r="AJ87" s="370"/>
      <c r="AK87" s="371"/>
    </row>
    <row r="88" spans="2:37" ht="15" customHeight="1" x14ac:dyDescent="0.15">
      <c r="B88" s="366" t="s">
        <v>310</v>
      </c>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8"/>
      <c r="AF88" s="369" t="s">
        <v>391</v>
      </c>
      <c r="AG88" s="370"/>
      <c r="AH88" s="370"/>
      <c r="AI88" s="370"/>
      <c r="AJ88" s="370"/>
      <c r="AK88" s="371"/>
    </row>
    <row r="89" spans="2:37" ht="15" customHeight="1" x14ac:dyDescent="0.15">
      <c r="B89" s="366" t="s">
        <v>311</v>
      </c>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8"/>
      <c r="AF89" s="369" t="s">
        <v>392</v>
      </c>
      <c r="AG89" s="370"/>
      <c r="AH89" s="370"/>
      <c r="AI89" s="370"/>
      <c r="AJ89" s="370"/>
      <c r="AK89" s="371"/>
    </row>
    <row r="90" spans="2:37" ht="15" customHeight="1" x14ac:dyDescent="0.15">
      <c r="B90" s="366" t="s">
        <v>312</v>
      </c>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8"/>
      <c r="AF90" s="369" t="s">
        <v>393</v>
      </c>
      <c r="AG90" s="370"/>
      <c r="AH90" s="370"/>
      <c r="AI90" s="370"/>
      <c r="AJ90" s="370"/>
      <c r="AK90" s="371"/>
    </row>
    <row r="91" spans="2:37" ht="15" customHeight="1" x14ac:dyDescent="0.15">
      <c r="B91" s="366" t="s">
        <v>1821</v>
      </c>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8"/>
      <c r="AF91" s="369" t="s">
        <v>394</v>
      </c>
      <c r="AG91" s="370"/>
      <c r="AH91" s="370"/>
      <c r="AI91" s="370"/>
      <c r="AJ91" s="370"/>
      <c r="AK91" s="371"/>
    </row>
    <row r="92" spans="2:37" ht="15" customHeight="1" x14ac:dyDescent="0.15">
      <c r="B92" s="366" t="s">
        <v>316</v>
      </c>
      <c r="C92" s="367"/>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8"/>
      <c r="AF92" s="369" t="s">
        <v>395</v>
      </c>
      <c r="AG92" s="370"/>
      <c r="AH92" s="370"/>
      <c r="AI92" s="370"/>
      <c r="AJ92" s="370"/>
      <c r="AK92" s="371"/>
    </row>
    <row r="93" spans="2:37" ht="15" customHeight="1" x14ac:dyDescent="0.15">
      <c r="B93" s="366" t="s">
        <v>673</v>
      </c>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8"/>
      <c r="AF93" s="369" t="s">
        <v>396</v>
      </c>
      <c r="AG93" s="370"/>
      <c r="AH93" s="370"/>
      <c r="AI93" s="370"/>
      <c r="AJ93" s="370"/>
      <c r="AK93" s="371"/>
    </row>
    <row r="94" spans="2:37" ht="15" customHeight="1" x14ac:dyDescent="0.15">
      <c r="B94" s="366" t="s">
        <v>319</v>
      </c>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8"/>
      <c r="AF94" s="369" t="s">
        <v>397</v>
      </c>
      <c r="AG94" s="370"/>
      <c r="AH94" s="370"/>
      <c r="AI94" s="370"/>
      <c r="AJ94" s="370"/>
      <c r="AK94" s="371"/>
    </row>
    <row r="95" spans="2:37" ht="15" customHeight="1" x14ac:dyDescent="0.15">
      <c r="B95" s="366" t="s">
        <v>320</v>
      </c>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8"/>
      <c r="AF95" s="369" t="s">
        <v>398</v>
      </c>
      <c r="AG95" s="370"/>
      <c r="AH95" s="370"/>
      <c r="AI95" s="370"/>
      <c r="AJ95" s="370"/>
      <c r="AK95" s="371"/>
    </row>
    <row r="96" spans="2:37" ht="15" customHeight="1" x14ac:dyDescent="0.15">
      <c r="B96" s="366" t="s">
        <v>674</v>
      </c>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8"/>
      <c r="AF96" s="369" t="s">
        <v>399</v>
      </c>
      <c r="AG96" s="370"/>
      <c r="AH96" s="370"/>
      <c r="AI96" s="370"/>
      <c r="AJ96" s="370"/>
      <c r="AK96" s="371"/>
    </row>
    <row r="97" spans="2:37" ht="15" customHeight="1" x14ac:dyDescent="0.15">
      <c r="B97" s="366" t="s">
        <v>325</v>
      </c>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8"/>
      <c r="AF97" s="369" t="s">
        <v>400</v>
      </c>
      <c r="AG97" s="370"/>
      <c r="AH97" s="370"/>
      <c r="AI97" s="370"/>
      <c r="AJ97" s="370"/>
      <c r="AK97" s="371"/>
    </row>
    <row r="98" spans="2:37" ht="15" customHeight="1" x14ac:dyDescent="0.15">
      <c r="B98" s="372" t="s">
        <v>687</v>
      </c>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4"/>
      <c r="AF98" s="369" t="s">
        <v>401</v>
      </c>
      <c r="AG98" s="370"/>
      <c r="AH98" s="370"/>
      <c r="AI98" s="370"/>
      <c r="AJ98" s="370"/>
      <c r="AK98" s="371"/>
    </row>
    <row r="99" spans="2:37" ht="15" customHeight="1" x14ac:dyDescent="0.15">
      <c r="B99" s="351" t="s">
        <v>688</v>
      </c>
      <c r="C99" s="352"/>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3"/>
      <c r="AF99" s="369"/>
      <c r="AG99" s="370"/>
      <c r="AH99" s="370"/>
      <c r="AI99" s="370"/>
      <c r="AJ99" s="370"/>
      <c r="AK99" s="371"/>
    </row>
    <row r="100" spans="2:37" ht="15" customHeight="1" x14ac:dyDescent="0.15">
      <c r="B100" s="354" t="s">
        <v>689</v>
      </c>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c r="AB100" s="355"/>
      <c r="AC100" s="355"/>
      <c r="AD100" s="355"/>
      <c r="AE100" s="356"/>
      <c r="AF100" s="369"/>
      <c r="AG100" s="370"/>
      <c r="AH100" s="370"/>
      <c r="AI100" s="370"/>
      <c r="AJ100" s="370"/>
      <c r="AK100" s="371"/>
    </row>
    <row r="101" spans="2:37" ht="15" customHeight="1" x14ac:dyDescent="0.15">
      <c r="B101" s="366" t="s">
        <v>332</v>
      </c>
      <c r="C101" s="367"/>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8"/>
      <c r="AF101" s="369" t="s">
        <v>402</v>
      </c>
      <c r="AG101" s="370"/>
      <c r="AH101" s="370"/>
      <c r="AI101" s="370"/>
      <c r="AJ101" s="370"/>
      <c r="AK101" s="371"/>
    </row>
    <row r="102" spans="2:37" ht="15" customHeight="1" x14ac:dyDescent="0.15">
      <c r="B102" s="366" t="s">
        <v>675</v>
      </c>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8"/>
      <c r="AF102" s="369" t="s">
        <v>403</v>
      </c>
      <c r="AG102" s="370"/>
      <c r="AH102" s="370"/>
      <c r="AI102" s="370"/>
      <c r="AJ102" s="370"/>
      <c r="AK102" s="371"/>
    </row>
    <row r="103" spans="2:37" ht="15" customHeight="1" x14ac:dyDescent="0.15">
      <c r="B103" s="366" t="s">
        <v>1807</v>
      </c>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8"/>
      <c r="AF103" s="369" t="s">
        <v>1809</v>
      </c>
      <c r="AG103" s="370"/>
      <c r="AH103" s="370"/>
      <c r="AI103" s="370"/>
      <c r="AJ103" s="370"/>
      <c r="AK103" s="371"/>
    </row>
    <row r="104" spans="2:37" ht="15" customHeight="1" x14ac:dyDescent="0.15">
      <c r="B104" s="366" t="s">
        <v>1808</v>
      </c>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8"/>
      <c r="AF104" s="369" t="s">
        <v>1810</v>
      </c>
      <c r="AG104" s="370"/>
      <c r="AH104" s="370"/>
      <c r="AI104" s="370"/>
      <c r="AJ104" s="370"/>
      <c r="AK104" s="371"/>
    </row>
    <row r="105" spans="2:37" ht="15" customHeight="1" x14ac:dyDescent="0.15">
      <c r="B105" s="372" t="s">
        <v>1812</v>
      </c>
      <c r="C105" s="373"/>
      <c r="D105" s="373"/>
      <c r="E105" s="373"/>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4"/>
      <c r="AF105" s="357" t="s">
        <v>1811</v>
      </c>
      <c r="AG105" s="358"/>
      <c r="AH105" s="358"/>
      <c r="AI105" s="358"/>
      <c r="AJ105" s="358"/>
      <c r="AK105" s="359"/>
    </row>
    <row r="106" spans="2:37" ht="15" customHeight="1" x14ac:dyDescent="0.15">
      <c r="B106" s="351" t="s">
        <v>1813</v>
      </c>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3"/>
      <c r="AF106" s="360"/>
      <c r="AG106" s="361"/>
      <c r="AH106" s="361"/>
      <c r="AI106" s="361"/>
      <c r="AJ106" s="361"/>
      <c r="AK106" s="362"/>
    </row>
    <row r="107" spans="2:37" ht="15" customHeight="1" x14ac:dyDescent="0.15">
      <c r="B107" s="351" t="s">
        <v>1814</v>
      </c>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3"/>
      <c r="AF107" s="360"/>
      <c r="AG107" s="361"/>
      <c r="AH107" s="361"/>
      <c r="AI107" s="361"/>
      <c r="AJ107" s="361"/>
      <c r="AK107" s="362"/>
    </row>
    <row r="108" spans="2:37" ht="15" customHeight="1" x14ac:dyDescent="0.15">
      <c r="B108" s="351" t="s">
        <v>1815</v>
      </c>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3"/>
      <c r="AF108" s="360"/>
      <c r="AG108" s="361"/>
      <c r="AH108" s="361"/>
      <c r="AI108" s="361"/>
      <c r="AJ108" s="361"/>
      <c r="AK108" s="362"/>
    </row>
    <row r="109" spans="2:37" ht="15" customHeight="1" x14ac:dyDescent="0.15">
      <c r="B109" s="351" t="s">
        <v>1816</v>
      </c>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3"/>
      <c r="AF109" s="360"/>
      <c r="AG109" s="361"/>
      <c r="AH109" s="361"/>
      <c r="AI109" s="361"/>
      <c r="AJ109" s="361"/>
      <c r="AK109" s="362"/>
    </row>
    <row r="110" spans="2:37" ht="15" customHeight="1" x14ac:dyDescent="0.15">
      <c r="B110" s="354" t="s">
        <v>1817</v>
      </c>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6"/>
      <c r="AF110" s="363"/>
      <c r="AG110" s="364"/>
      <c r="AH110" s="364"/>
      <c r="AI110" s="364"/>
      <c r="AJ110" s="364"/>
      <c r="AK110" s="365"/>
    </row>
    <row r="111" spans="2:37" ht="15" customHeight="1" x14ac:dyDescent="0.15">
      <c r="B111" s="379" t="s">
        <v>337</v>
      </c>
      <c r="C111" s="380"/>
      <c r="D111" s="380"/>
      <c r="E111" s="380"/>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1"/>
      <c r="AF111" s="382" t="s">
        <v>404</v>
      </c>
      <c r="AG111" s="383"/>
      <c r="AH111" s="383"/>
      <c r="AI111" s="383"/>
      <c r="AJ111" s="383"/>
      <c r="AK111" s="384"/>
    </row>
  </sheetData>
  <mergeCells count="171">
    <mergeCell ref="B7:AE7"/>
    <mergeCell ref="AF7:AK7"/>
    <mergeCell ref="B8:AE8"/>
    <mergeCell ref="AF8:AK8"/>
    <mergeCell ref="B9:AE9"/>
    <mergeCell ref="AF9:AK9"/>
    <mergeCell ref="B4:AE4"/>
    <mergeCell ref="AF4:AK4"/>
    <mergeCell ref="B5:AE5"/>
    <mergeCell ref="AF5:AK5"/>
    <mergeCell ref="B6:AE6"/>
    <mergeCell ref="AF6:AK6"/>
    <mergeCell ref="B13:AE13"/>
    <mergeCell ref="AF13:AK13"/>
    <mergeCell ref="B14:AE14"/>
    <mergeCell ref="AF14:AK14"/>
    <mergeCell ref="B15:AE15"/>
    <mergeCell ref="AF15:AK15"/>
    <mergeCell ref="B10:AE10"/>
    <mergeCell ref="AF10:AK10"/>
    <mergeCell ref="B11:AE11"/>
    <mergeCell ref="AF11:AK11"/>
    <mergeCell ref="B12:AE12"/>
    <mergeCell ref="AF12:AK12"/>
    <mergeCell ref="B19:AE19"/>
    <mergeCell ref="AF19:AK19"/>
    <mergeCell ref="B20:AE20"/>
    <mergeCell ref="AF20:AK20"/>
    <mergeCell ref="B21:AE21"/>
    <mergeCell ref="AF21:AK21"/>
    <mergeCell ref="B16:AE16"/>
    <mergeCell ref="AF16:AK16"/>
    <mergeCell ref="B17:AE17"/>
    <mergeCell ref="AF17:AK17"/>
    <mergeCell ref="B18:AE18"/>
    <mergeCell ref="AF18:AK18"/>
    <mergeCell ref="B25:AE25"/>
    <mergeCell ref="AF25:AK25"/>
    <mergeCell ref="B26:AE26"/>
    <mergeCell ref="AF26:AK26"/>
    <mergeCell ref="B27:AE27"/>
    <mergeCell ref="AF27:AK27"/>
    <mergeCell ref="B22:AE22"/>
    <mergeCell ref="AF22:AK22"/>
    <mergeCell ref="B23:AE23"/>
    <mergeCell ref="AF23:AK23"/>
    <mergeCell ref="B24:AE24"/>
    <mergeCell ref="AF24:AK24"/>
    <mergeCell ref="B31:AE31"/>
    <mergeCell ref="AF31:AK31"/>
    <mergeCell ref="B32:AE32"/>
    <mergeCell ref="AF32:AK32"/>
    <mergeCell ref="B33:AE33"/>
    <mergeCell ref="AF33:AK33"/>
    <mergeCell ref="B28:AE28"/>
    <mergeCell ref="B29:AE29"/>
    <mergeCell ref="B30:AE30"/>
    <mergeCell ref="AF30:AK30"/>
    <mergeCell ref="AF28:AK29"/>
    <mergeCell ref="B37:AE37"/>
    <mergeCell ref="AF37:AK37"/>
    <mergeCell ref="B38:AE38"/>
    <mergeCell ref="AF38:AK38"/>
    <mergeCell ref="B39:AE39"/>
    <mergeCell ref="AF39:AK39"/>
    <mergeCell ref="B34:AE34"/>
    <mergeCell ref="AF34:AK34"/>
    <mergeCell ref="B35:AE35"/>
    <mergeCell ref="AF35:AK35"/>
    <mergeCell ref="B36:AE36"/>
    <mergeCell ref="AF36:AK36"/>
    <mergeCell ref="B43:AE43"/>
    <mergeCell ref="B44:AE44"/>
    <mergeCell ref="B45:AE45"/>
    <mergeCell ref="AF45:AK45"/>
    <mergeCell ref="B46:AE46"/>
    <mergeCell ref="AF46:AK46"/>
    <mergeCell ref="B40:AE40"/>
    <mergeCell ref="AF40:AK40"/>
    <mergeCell ref="B41:AE41"/>
    <mergeCell ref="AF41:AK41"/>
    <mergeCell ref="B42:AE42"/>
    <mergeCell ref="AF42:AK42"/>
    <mergeCell ref="AF43:AK43"/>
    <mergeCell ref="AF44:AK44"/>
    <mergeCell ref="AF72:AK72"/>
    <mergeCell ref="AF73:AK81"/>
    <mergeCell ref="B66:AE66"/>
    <mergeCell ref="AF66:AK66"/>
    <mergeCell ref="B67:AE67"/>
    <mergeCell ref="B68:AE68"/>
    <mergeCell ref="B69:AE69"/>
    <mergeCell ref="B63:AE63"/>
    <mergeCell ref="AF63:AK63"/>
    <mergeCell ref="B64:AE64"/>
    <mergeCell ref="AF64:AK64"/>
    <mergeCell ref="B65:AE65"/>
    <mergeCell ref="AF65:AK65"/>
    <mergeCell ref="B78:AE78"/>
    <mergeCell ref="B79:AE79"/>
    <mergeCell ref="B80:AE80"/>
    <mergeCell ref="B81:AE81"/>
    <mergeCell ref="B70:AE70"/>
    <mergeCell ref="B71:AE71"/>
    <mergeCell ref="B72:AE72"/>
    <mergeCell ref="B73:AE73"/>
    <mergeCell ref="B74:AE74"/>
    <mergeCell ref="B75:AE75"/>
    <mergeCell ref="B76:AE76"/>
    <mergeCell ref="B77:AE77"/>
    <mergeCell ref="B85:AE85"/>
    <mergeCell ref="AF85:AK85"/>
    <mergeCell ref="B86:AE86"/>
    <mergeCell ref="AF86:AK86"/>
    <mergeCell ref="B87:AE87"/>
    <mergeCell ref="AF87:AK87"/>
    <mergeCell ref="B82:AE82"/>
    <mergeCell ref="B83:AE83"/>
    <mergeCell ref="B84:AE84"/>
    <mergeCell ref="AF84:AK84"/>
    <mergeCell ref="AF82:AK83"/>
    <mergeCell ref="B91:AE91"/>
    <mergeCell ref="AF91:AK91"/>
    <mergeCell ref="B92:AE92"/>
    <mergeCell ref="AF92:AK92"/>
    <mergeCell ref="B93:AE93"/>
    <mergeCell ref="AF93:AK93"/>
    <mergeCell ref="B88:AE88"/>
    <mergeCell ref="AF88:AK88"/>
    <mergeCell ref="B89:AE89"/>
    <mergeCell ref="AF89:AK89"/>
    <mergeCell ref="B90:AE90"/>
    <mergeCell ref="AF90:AK90"/>
    <mergeCell ref="B98:AE98"/>
    <mergeCell ref="B99:AE99"/>
    <mergeCell ref="B100:AE100"/>
    <mergeCell ref="B94:AE94"/>
    <mergeCell ref="AF94:AK94"/>
    <mergeCell ref="B95:AE95"/>
    <mergeCell ref="B96:AE96"/>
    <mergeCell ref="B97:AE97"/>
    <mergeCell ref="AF95:AK95"/>
    <mergeCell ref="AF96:AK96"/>
    <mergeCell ref="AF97:AK97"/>
    <mergeCell ref="AF98:AK100"/>
    <mergeCell ref="B47:AE47"/>
    <mergeCell ref="AF47:AK48"/>
    <mergeCell ref="B48:AE48"/>
    <mergeCell ref="B49:AE49"/>
    <mergeCell ref="AF49:AK49"/>
    <mergeCell ref="B50:AE50"/>
    <mergeCell ref="AF50:AK50"/>
    <mergeCell ref="AF67:AK69"/>
    <mergeCell ref="AF70:AK71"/>
    <mergeCell ref="B111:AE111"/>
    <mergeCell ref="AF111:AK111"/>
    <mergeCell ref="B101:AE101"/>
    <mergeCell ref="AF101:AK101"/>
    <mergeCell ref="B102:AE102"/>
    <mergeCell ref="AF102:AK102"/>
    <mergeCell ref="B103:AE103"/>
    <mergeCell ref="AF103:AK103"/>
    <mergeCell ref="B104:AE104"/>
    <mergeCell ref="AF104:AK104"/>
    <mergeCell ref="B105:AE105"/>
    <mergeCell ref="AF105:AK110"/>
    <mergeCell ref="B106:AE106"/>
    <mergeCell ref="B107:AE107"/>
    <mergeCell ref="B108:AE108"/>
    <mergeCell ref="B109:AE109"/>
    <mergeCell ref="B110:AE110"/>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sheetPr>
  <dimension ref="A4:BU186"/>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1960</v>
      </c>
    </row>
    <row r="5" spans="2:37" ht="15" customHeight="1" x14ac:dyDescent="0.15">
      <c r="B5" s="6" t="s">
        <v>701</v>
      </c>
    </row>
    <row r="7" spans="2:37" ht="30" customHeight="1" x14ac:dyDescent="0.15">
      <c r="N7" s="391" t="s">
        <v>702</v>
      </c>
      <c r="O7" s="392"/>
      <c r="P7" s="397" t="s">
        <v>703</v>
      </c>
      <c r="Q7" s="315"/>
      <c r="R7" s="315"/>
      <c r="S7" s="315"/>
      <c r="T7" s="315"/>
      <c r="U7" s="315"/>
      <c r="V7" s="315"/>
      <c r="W7" s="315"/>
      <c r="X7" s="315"/>
      <c r="Y7" s="315"/>
      <c r="Z7" s="398"/>
      <c r="AA7" s="283" t="s">
        <v>704</v>
      </c>
      <c r="AB7" s="282"/>
      <c r="AC7" s="282"/>
      <c r="AD7" s="282"/>
      <c r="AE7" s="282"/>
      <c r="AF7" s="282"/>
      <c r="AG7" s="282"/>
      <c r="AH7" s="282"/>
      <c r="AI7" s="282"/>
      <c r="AJ7" s="282"/>
      <c r="AK7" s="284"/>
    </row>
    <row r="8" spans="2:37" ht="30" customHeight="1" x14ac:dyDescent="0.15">
      <c r="N8" s="393"/>
      <c r="O8" s="394"/>
      <c r="P8" s="397"/>
      <c r="Q8" s="315"/>
      <c r="R8" s="315"/>
      <c r="S8" s="315"/>
      <c r="T8" s="315"/>
      <c r="U8" s="315"/>
      <c r="V8" s="315"/>
      <c r="W8" s="315"/>
      <c r="X8" s="315"/>
      <c r="Y8" s="315"/>
      <c r="Z8" s="398"/>
      <c r="AA8" s="401" t="s">
        <v>1720</v>
      </c>
      <c r="AB8" s="402"/>
      <c r="AC8" s="402"/>
      <c r="AD8" s="402"/>
      <c r="AE8" s="402"/>
      <c r="AF8" s="402"/>
      <c r="AG8" s="402"/>
      <c r="AH8" s="402"/>
      <c r="AI8" s="402"/>
      <c r="AJ8" s="402"/>
      <c r="AK8" s="403"/>
    </row>
    <row r="9" spans="2:37" ht="30" customHeight="1" x14ac:dyDescent="0.15">
      <c r="N9" s="395"/>
      <c r="O9" s="396"/>
      <c r="P9" s="399"/>
      <c r="Q9" s="311"/>
      <c r="R9" s="311"/>
      <c r="S9" s="311"/>
      <c r="T9" s="311"/>
      <c r="U9" s="311"/>
      <c r="V9" s="311"/>
      <c r="W9" s="311"/>
      <c r="X9" s="311"/>
      <c r="Y9" s="311"/>
      <c r="Z9" s="400"/>
      <c r="AA9" s="401" t="s">
        <v>705</v>
      </c>
      <c r="AB9" s="402"/>
      <c r="AC9" s="402"/>
      <c r="AD9" s="402"/>
      <c r="AE9" s="402"/>
      <c r="AF9" s="402"/>
      <c r="AG9" s="402"/>
      <c r="AH9" s="402"/>
      <c r="AI9" s="402"/>
      <c r="AJ9" s="402"/>
      <c r="AK9" s="403"/>
    </row>
    <row r="11" spans="2:37" ht="15" customHeight="1" x14ac:dyDescent="0.15">
      <c r="B11" s="389" t="s">
        <v>706</v>
      </c>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row>
    <row r="12" spans="2:37" ht="15" customHeight="1" x14ac:dyDescent="0.15">
      <c r="B12" s="30" t="s">
        <v>707</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2:37" ht="12.95" customHeight="1" x14ac:dyDescent="0.15">
      <c r="B13" s="6" t="s">
        <v>708</v>
      </c>
      <c r="AH13" s="390" t="str">
        <f>ITEM_all_second!$E$16</f>
        <v/>
      </c>
      <c r="AI13" s="390"/>
      <c r="AJ13" s="390"/>
      <c r="AK13" s="390"/>
    </row>
    <row r="14" spans="2:37" ht="12.95" customHeight="1" x14ac:dyDescent="0.15">
      <c r="D14" s="6" t="s">
        <v>128</v>
      </c>
      <c r="E14" s="6" t="s">
        <v>129</v>
      </c>
      <c r="F14" s="6" t="s">
        <v>134</v>
      </c>
      <c r="L14" s="6" t="s">
        <v>130</v>
      </c>
      <c r="M14" s="295" t="str">
        <f>ITEM_all_second!$E$14</f>
        <v/>
      </c>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row>
    <row r="15" spans="2:37" ht="12.95" customHeight="1" x14ac:dyDescent="0.15">
      <c r="D15" s="6" t="s">
        <v>128</v>
      </c>
      <c r="E15" s="6" t="s">
        <v>131</v>
      </c>
      <c r="F15" s="6" t="s">
        <v>135</v>
      </c>
      <c r="L15" s="6" t="s">
        <v>130</v>
      </c>
      <c r="M15" s="295" t="str">
        <f>ITEM_all_second!$E$15</f>
        <v/>
      </c>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row>
    <row r="16" spans="2:37" ht="12.95" customHeight="1" x14ac:dyDescent="0.15">
      <c r="D16" s="6" t="s">
        <v>128</v>
      </c>
      <c r="E16" s="6" t="s">
        <v>132</v>
      </c>
      <c r="F16" s="6" t="s">
        <v>136</v>
      </c>
      <c r="L16" s="6" t="s">
        <v>130</v>
      </c>
      <c r="M16" s="72" t="s">
        <v>1437</v>
      </c>
      <c r="N16" s="295" t="str">
        <f>ITEM_all_second!$E$17</f>
        <v/>
      </c>
      <c r="O16" s="295"/>
      <c r="P16" s="295"/>
      <c r="Q16" s="295"/>
      <c r="R16" s="295"/>
      <c r="S16" s="12"/>
    </row>
    <row r="17" spans="2:37" ht="12.95" customHeight="1" x14ac:dyDescent="0.15">
      <c r="D17" s="6" t="s">
        <v>128</v>
      </c>
      <c r="E17" s="6" t="s">
        <v>137</v>
      </c>
      <c r="F17" s="6" t="s">
        <v>138</v>
      </c>
      <c r="L17" s="6" t="s">
        <v>130</v>
      </c>
      <c r="M17" s="295" t="str">
        <f>ITEM_all_second!$E$18</f>
        <v/>
      </c>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2:37" ht="12.95" customHeight="1" x14ac:dyDescent="0.15">
      <c r="B18" s="30"/>
      <c r="C18" s="30"/>
      <c r="D18" s="30"/>
      <c r="E18" s="30"/>
      <c r="F18" s="30"/>
      <c r="G18" s="30"/>
      <c r="H18" s="30"/>
      <c r="I18" s="30"/>
      <c r="J18" s="30"/>
      <c r="K18" s="30"/>
      <c r="L18" s="30"/>
      <c r="M18" s="51"/>
      <c r="N18" s="51"/>
      <c r="O18" s="51"/>
      <c r="P18" s="30"/>
      <c r="Q18" s="51"/>
      <c r="R18" s="51"/>
      <c r="S18" s="51"/>
      <c r="T18" s="30"/>
      <c r="U18" s="51"/>
      <c r="V18" s="51"/>
      <c r="W18" s="51"/>
      <c r="X18" s="30"/>
      <c r="Y18" s="30"/>
      <c r="Z18" s="30"/>
      <c r="AA18" s="30"/>
      <c r="AB18" s="30"/>
      <c r="AC18" s="30"/>
      <c r="AD18" s="30"/>
      <c r="AE18" s="30"/>
      <c r="AF18" s="30"/>
      <c r="AG18" s="30"/>
      <c r="AH18" s="30"/>
      <c r="AI18" s="30"/>
      <c r="AJ18" s="30"/>
      <c r="AK18" s="30"/>
    </row>
    <row r="19" spans="2:37" ht="12.95" customHeight="1" x14ac:dyDescent="0.15">
      <c r="B19" s="6" t="s">
        <v>709</v>
      </c>
    </row>
    <row r="20" spans="2:37" ht="12.95" customHeight="1" x14ac:dyDescent="0.15">
      <c r="D20" s="6" t="s">
        <v>128</v>
      </c>
      <c r="E20" s="6" t="s">
        <v>129</v>
      </c>
      <c r="F20" s="6" t="s">
        <v>141</v>
      </c>
      <c r="L20" s="6" t="s">
        <v>130</v>
      </c>
      <c r="M20" s="9" t="s">
        <v>145</v>
      </c>
      <c r="N20" s="294" t="str">
        <f>ITEM_all_second!$E$20</f>
        <v/>
      </c>
      <c r="O20" s="294"/>
      <c r="P20" s="294"/>
      <c r="Q20" s="294"/>
      <c r="R20" s="9" t="s">
        <v>146</v>
      </c>
      <c r="S20" s="6" t="s">
        <v>710</v>
      </c>
      <c r="X20" s="9" t="s">
        <v>145</v>
      </c>
      <c r="Y20" s="294" t="str">
        <f>ITEM_all_second!$E$21</f>
        <v/>
      </c>
      <c r="Z20" s="294"/>
      <c r="AA20" s="294"/>
      <c r="AB20" s="294"/>
      <c r="AC20" s="9" t="s">
        <v>146</v>
      </c>
      <c r="AG20" s="33" t="s">
        <v>711</v>
      </c>
      <c r="AH20" s="294" t="str">
        <f>ITEM_all_second!$E$22</f>
        <v/>
      </c>
      <c r="AI20" s="294"/>
      <c r="AJ20" s="294"/>
      <c r="AK20" s="9" t="s">
        <v>148</v>
      </c>
    </row>
    <row r="21" spans="2:37" ht="12.95" customHeight="1" x14ac:dyDescent="0.15">
      <c r="D21" s="6" t="s">
        <v>128</v>
      </c>
      <c r="E21" s="6" t="s">
        <v>131</v>
      </c>
      <c r="F21" s="6" t="s">
        <v>135</v>
      </c>
      <c r="L21" s="6" t="s">
        <v>130</v>
      </c>
      <c r="M21" s="295" t="str">
        <f>ITEM_all_second!$E$23</f>
        <v/>
      </c>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row>
    <row r="22" spans="2:37" ht="12.95" customHeight="1" x14ac:dyDescent="0.15">
      <c r="D22" s="6" t="s">
        <v>128</v>
      </c>
      <c r="E22" s="6" t="s">
        <v>132</v>
      </c>
      <c r="F22" s="6" t="s">
        <v>142</v>
      </c>
      <c r="L22" s="6" t="s">
        <v>130</v>
      </c>
      <c r="M22" s="9" t="s">
        <v>145</v>
      </c>
      <c r="N22" s="294" t="str">
        <f>ITEM_all_second!$E$24</f>
        <v/>
      </c>
      <c r="O22" s="294"/>
      <c r="P22" s="294"/>
      <c r="Q22" s="294"/>
      <c r="R22" s="9" t="s">
        <v>146</v>
      </c>
      <c r="S22" s="6" t="s">
        <v>147</v>
      </c>
      <c r="X22" s="9" t="s">
        <v>145</v>
      </c>
      <c r="Y22" s="294" t="str">
        <f>ITEM_all_second!$E$25</f>
        <v/>
      </c>
      <c r="Z22" s="294"/>
      <c r="AA22" s="294"/>
      <c r="AB22" s="294"/>
      <c r="AC22" s="9" t="s">
        <v>146</v>
      </c>
      <c r="AG22" s="33" t="s">
        <v>712</v>
      </c>
      <c r="AH22" s="294" t="str">
        <f>ITEM_all_second!$E$26</f>
        <v/>
      </c>
      <c r="AI22" s="294"/>
      <c r="AJ22" s="294"/>
      <c r="AK22" s="9" t="s">
        <v>148</v>
      </c>
    </row>
    <row r="23" spans="2:37" ht="12.95" customHeight="1" x14ac:dyDescent="0.15">
      <c r="M23" s="295" t="str">
        <f>ITEM_all_second!$E$27</f>
        <v/>
      </c>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row>
    <row r="24" spans="2:37" ht="12.95" customHeight="1" x14ac:dyDescent="0.15">
      <c r="D24" s="6" t="s">
        <v>128</v>
      </c>
      <c r="E24" s="6" t="s">
        <v>137</v>
      </c>
      <c r="F24" s="6" t="s">
        <v>136</v>
      </c>
      <c r="L24" s="6" t="s">
        <v>130</v>
      </c>
      <c r="M24" s="72" t="s">
        <v>1437</v>
      </c>
      <c r="N24" s="295" t="str">
        <f>ITEM_all_second!$E$28</f>
        <v/>
      </c>
      <c r="O24" s="295"/>
      <c r="P24" s="295"/>
      <c r="Q24" s="295"/>
      <c r="R24" s="295"/>
      <c r="S24" s="12"/>
    </row>
    <row r="25" spans="2:37" ht="12.95" customHeight="1" x14ac:dyDescent="0.15">
      <c r="D25" s="6" t="s">
        <v>128</v>
      </c>
      <c r="E25" s="6" t="s">
        <v>133</v>
      </c>
      <c r="F25" s="6" t="s">
        <v>143</v>
      </c>
      <c r="L25" s="6" t="s">
        <v>130</v>
      </c>
      <c r="M25" s="295" t="str">
        <f>ITEM_all_second!$E$29</f>
        <v/>
      </c>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2:37" ht="12.95" customHeight="1" x14ac:dyDescent="0.15">
      <c r="B26" s="30"/>
      <c r="C26" s="30"/>
      <c r="D26" s="30" t="s">
        <v>128</v>
      </c>
      <c r="E26" s="30" t="s">
        <v>144</v>
      </c>
      <c r="F26" s="30" t="s">
        <v>139</v>
      </c>
      <c r="G26" s="30"/>
      <c r="H26" s="30"/>
      <c r="I26" s="30"/>
      <c r="J26" s="30"/>
      <c r="K26" s="30"/>
      <c r="L26" s="30" t="s">
        <v>130</v>
      </c>
      <c r="M26" s="301" t="str">
        <f>ITEM_all_second!$E$30</f>
        <v/>
      </c>
      <c r="N26" s="301"/>
      <c r="O26" s="301"/>
      <c r="P26" s="301"/>
      <c r="Q26" s="301"/>
      <c r="R26" s="301"/>
      <c r="S26" s="51"/>
      <c r="T26" s="32"/>
      <c r="U26" s="88"/>
      <c r="V26" s="88"/>
      <c r="W26" s="88"/>
      <c r="X26" s="30"/>
      <c r="Y26" s="30"/>
      <c r="Z26" s="30"/>
      <c r="AA26" s="30"/>
      <c r="AB26" s="30"/>
      <c r="AC26" s="30"/>
      <c r="AD26" s="30"/>
      <c r="AE26" s="30"/>
      <c r="AF26" s="30"/>
      <c r="AG26" s="30"/>
      <c r="AH26" s="30"/>
      <c r="AI26" s="30"/>
      <c r="AJ26" s="30"/>
      <c r="AK26" s="30"/>
    </row>
    <row r="27" spans="2:37" ht="12.95" customHeight="1" x14ac:dyDescent="0.15">
      <c r="B27" s="6" t="s">
        <v>713</v>
      </c>
    </row>
    <row r="28" spans="2:37" ht="12.95" customHeight="1" x14ac:dyDescent="0.15">
      <c r="D28" s="6" t="s">
        <v>714</v>
      </c>
    </row>
    <row r="29" spans="2:37" ht="12.95" customHeight="1" x14ac:dyDescent="0.15">
      <c r="D29" s="6" t="s">
        <v>128</v>
      </c>
      <c r="E29" s="6" t="s">
        <v>129</v>
      </c>
      <c r="F29" s="6" t="s">
        <v>141</v>
      </c>
      <c r="L29" s="6" t="s">
        <v>130</v>
      </c>
      <c r="M29" s="9" t="s">
        <v>145</v>
      </c>
      <c r="N29" s="294" t="str">
        <f>ITEM_all_second!$E$31</f>
        <v/>
      </c>
      <c r="O29" s="294"/>
      <c r="P29" s="294"/>
      <c r="Q29" s="294"/>
      <c r="R29" s="9" t="s">
        <v>146</v>
      </c>
      <c r="S29" s="6" t="s">
        <v>710</v>
      </c>
      <c r="X29" s="9" t="s">
        <v>145</v>
      </c>
      <c r="Y29" s="294" t="str">
        <f>ITEM_all_second!$E$32</f>
        <v/>
      </c>
      <c r="Z29" s="294"/>
      <c r="AA29" s="294"/>
      <c r="AB29" s="294"/>
      <c r="AC29" s="9" t="s">
        <v>146</v>
      </c>
      <c r="AG29" s="33" t="s">
        <v>711</v>
      </c>
      <c r="AH29" s="294" t="str">
        <f>ITEM_all_second!$E$33</f>
        <v/>
      </c>
      <c r="AI29" s="294"/>
      <c r="AJ29" s="294"/>
      <c r="AK29" s="9" t="s">
        <v>148</v>
      </c>
    </row>
    <row r="30" spans="2:37" ht="12.95" customHeight="1" x14ac:dyDescent="0.15">
      <c r="D30" s="6" t="s">
        <v>128</v>
      </c>
      <c r="E30" s="6" t="s">
        <v>131</v>
      </c>
      <c r="F30" s="6" t="s">
        <v>135</v>
      </c>
      <c r="L30" s="6" t="s">
        <v>130</v>
      </c>
      <c r="M30" s="295" t="str">
        <f>ITEM_all_second!$E$34</f>
        <v/>
      </c>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row>
    <row r="31" spans="2:37" ht="12.95" customHeight="1" x14ac:dyDescent="0.15">
      <c r="D31" s="6" t="s">
        <v>128</v>
      </c>
      <c r="E31" s="6" t="s">
        <v>132</v>
      </c>
      <c r="F31" s="6" t="s">
        <v>142</v>
      </c>
      <c r="L31" s="6" t="s">
        <v>130</v>
      </c>
      <c r="M31" s="9" t="s">
        <v>145</v>
      </c>
      <c r="N31" s="294" t="str">
        <f>ITEM_all_second!$E$35</f>
        <v/>
      </c>
      <c r="O31" s="294"/>
      <c r="P31" s="294"/>
      <c r="Q31" s="294"/>
      <c r="R31" s="9" t="s">
        <v>146</v>
      </c>
      <c r="S31" s="6" t="s">
        <v>147</v>
      </c>
      <c r="X31" s="9" t="s">
        <v>145</v>
      </c>
      <c r="Y31" s="294" t="str">
        <f>ITEM_all_second!$E$36</f>
        <v/>
      </c>
      <c r="Z31" s="294"/>
      <c r="AA31" s="294"/>
      <c r="AB31" s="294"/>
      <c r="AC31" s="9" t="s">
        <v>146</v>
      </c>
      <c r="AG31" s="33" t="s">
        <v>712</v>
      </c>
      <c r="AH31" s="294" t="str">
        <f>ITEM_all_second!$E$37</f>
        <v/>
      </c>
      <c r="AI31" s="294"/>
      <c r="AJ31" s="294"/>
      <c r="AK31" s="9" t="s">
        <v>148</v>
      </c>
    </row>
    <row r="32" spans="2:37" ht="12.95" customHeight="1" x14ac:dyDescent="0.15">
      <c r="M32" s="295" t="str">
        <f>ITEM_all_second!$E$38</f>
        <v/>
      </c>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row>
    <row r="33" spans="4:37" ht="12.95" customHeight="1" x14ac:dyDescent="0.15">
      <c r="D33" s="6" t="s">
        <v>128</v>
      </c>
      <c r="E33" s="6" t="s">
        <v>137</v>
      </c>
      <c r="F33" s="6" t="s">
        <v>136</v>
      </c>
      <c r="L33" s="6" t="s">
        <v>130</v>
      </c>
      <c r="M33" s="72" t="s">
        <v>1437</v>
      </c>
      <c r="N33" s="295" t="str">
        <f>ITEM_all_second!$E$39</f>
        <v/>
      </c>
      <c r="O33" s="295"/>
      <c r="P33" s="295"/>
      <c r="Q33" s="295"/>
      <c r="R33" s="295"/>
      <c r="S33" s="12"/>
    </row>
    <row r="34" spans="4:37" ht="12.95" customHeight="1" x14ac:dyDescent="0.15">
      <c r="D34" s="6" t="s">
        <v>128</v>
      </c>
      <c r="E34" s="6" t="s">
        <v>133</v>
      </c>
      <c r="F34" s="6" t="s">
        <v>143</v>
      </c>
      <c r="L34" s="6" t="s">
        <v>130</v>
      </c>
      <c r="M34" s="295" t="str">
        <f>ITEM_all_second!$E$40</f>
        <v/>
      </c>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row>
    <row r="35" spans="4:37" ht="12.95" customHeight="1" x14ac:dyDescent="0.15">
      <c r="D35" s="6" t="s">
        <v>128</v>
      </c>
      <c r="E35" s="6" t="s">
        <v>144</v>
      </c>
      <c r="F35" s="6" t="s">
        <v>139</v>
      </c>
      <c r="L35" s="6" t="s">
        <v>130</v>
      </c>
      <c r="M35" s="295" t="str">
        <f>ITEM_all_second!$E$41</f>
        <v/>
      </c>
      <c r="N35" s="295"/>
      <c r="O35" s="295"/>
      <c r="P35" s="295"/>
      <c r="Q35" s="295"/>
      <c r="R35" s="295"/>
      <c r="S35" s="12"/>
      <c r="T35" s="9"/>
      <c r="U35" s="87"/>
      <c r="V35" s="87"/>
      <c r="W35" s="87"/>
    </row>
    <row r="36" spans="4:37" ht="12.95" customHeight="1" x14ac:dyDescent="0.15">
      <c r="D36" s="6" t="s">
        <v>128</v>
      </c>
      <c r="E36" s="6" t="s">
        <v>153</v>
      </c>
      <c r="F36" s="6" t="s">
        <v>154</v>
      </c>
      <c r="O36" s="6" t="s">
        <v>130</v>
      </c>
      <c r="P36" s="295" t="str">
        <f>ITEM_all_second!$E$42</f>
        <v/>
      </c>
      <c r="Q36" s="295"/>
      <c r="R36" s="295"/>
      <c r="S36" s="295"/>
      <c r="T36" s="295"/>
      <c r="U36" s="295" t="str">
        <f>ITEM_all_second!$E$43</f>
        <v/>
      </c>
      <c r="V36" s="295"/>
      <c r="W36" s="295"/>
      <c r="X36" s="295"/>
      <c r="Y36" s="295"/>
      <c r="Z36" s="295" t="str">
        <f>ITEM_all_second!$E$44</f>
        <v/>
      </c>
      <c r="AA36" s="295"/>
      <c r="AB36" s="295"/>
      <c r="AC36" s="295"/>
      <c r="AD36" s="295"/>
      <c r="AE36" s="295" t="str">
        <f>ITEM_all_second!$E$45</f>
        <v/>
      </c>
      <c r="AF36" s="295"/>
      <c r="AG36" s="295"/>
      <c r="AH36" s="295"/>
      <c r="AI36" s="295"/>
    </row>
    <row r="37" spans="4:37" ht="12.95" customHeight="1" x14ac:dyDescent="0.15"/>
    <row r="38" spans="4:37" ht="12.95" customHeight="1" x14ac:dyDescent="0.15">
      <c r="D38" s="6" t="s">
        <v>717</v>
      </c>
    </row>
    <row r="39" spans="4:37" ht="12.95" customHeight="1" x14ac:dyDescent="0.15">
      <c r="D39" s="6" t="s">
        <v>128</v>
      </c>
      <c r="E39" s="6" t="s">
        <v>129</v>
      </c>
      <c r="F39" s="6" t="s">
        <v>141</v>
      </c>
      <c r="L39" s="6" t="s">
        <v>130</v>
      </c>
      <c r="M39" s="9" t="s">
        <v>145</v>
      </c>
      <c r="N39" s="294" t="str">
        <f>ITEM_all_second!$E$46</f>
        <v/>
      </c>
      <c r="O39" s="294"/>
      <c r="P39" s="294"/>
      <c r="Q39" s="294"/>
      <c r="R39" s="9" t="s">
        <v>146</v>
      </c>
      <c r="S39" s="6" t="s">
        <v>710</v>
      </c>
      <c r="X39" s="9" t="s">
        <v>145</v>
      </c>
      <c r="Y39" s="294" t="str">
        <f>ITEM_all_second!$E$47</f>
        <v/>
      </c>
      <c r="Z39" s="294"/>
      <c r="AA39" s="294"/>
      <c r="AB39" s="294"/>
      <c r="AC39" s="9" t="s">
        <v>146</v>
      </c>
      <c r="AG39" s="33" t="s">
        <v>711</v>
      </c>
      <c r="AH39" s="294" t="str">
        <f>ITEM_all_second!$E$48</f>
        <v/>
      </c>
      <c r="AI39" s="294"/>
      <c r="AJ39" s="294"/>
      <c r="AK39" s="9" t="s">
        <v>148</v>
      </c>
    </row>
    <row r="40" spans="4:37" ht="12.95" customHeight="1" x14ac:dyDescent="0.15">
      <c r="D40" s="6" t="s">
        <v>128</v>
      </c>
      <c r="E40" s="6" t="s">
        <v>131</v>
      </c>
      <c r="F40" s="6" t="s">
        <v>135</v>
      </c>
      <c r="L40" s="6" t="s">
        <v>130</v>
      </c>
      <c r="M40" s="295" t="str">
        <f>ITEM_all_second!$E$49</f>
        <v/>
      </c>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row>
    <row r="41" spans="4:37" ht="12.95" customHeight="1" x14ac:dyDescent="0.15">
      <c r="D41" s="6" t="s">
        <v>128</v>
      </c>
      <c r="E41" s="6" t="s">
        <v>132</v>
      </c>
      <c r="F41" s="6" t="s">
        <v>142</v>
      </c>
      <c r="L41" s="6" t="s">
        <v>130</v>
      </c>
      <c r="M41" s="9" t="s">
        <v>145</v>
      </c>
      <c r="N41" s="294" t="str">
        <f>ITEM_all_second!$E$50</f>
        <v/>
      </c>
      <c r="O41" s="294"/>
      <c r="P41" s="294"/>
      <c r="Q41" s="294"/>
      <c r="R41" s="9" t="s">
        <v>146</v>
      </c>
      <c r="S41" s="6" t="s">
        <v>147</v>
      </c>
      <c r="X41" s="9" t="s">
        <v>145</v>
      </c>
      <c r="Y41" s="294" t="str">
        <f>ITEM_all_second!$E$51</f>
        <v/>
      </c>
      <c r="Z41" s="294"/>
      <c r="AA41" s="294"/>
      <c r="AB41" s="294"/>
      <c r="AC41" s="9" t="s">
        <v>146</v>
      </c>
      <c r="AG41" s="33" t="s">
        <v>712</v>
      </c>
      <c r="AH41" s="294" t="str">
        <f>ITEM_all_second!$E$52</f>
        <v/>
      </c>
      <c r="AI41" s="294"/>
      <c r="AJ41" s="294"/>
      <c r="AK41" s="9" t="s">
        <v>148</v>
      </c>
    </row>
    <row r="42" spans="4:37" ht="12.95" customHeight="1" x14ac:dyDescent="0.15">
      <c r="M42" s="295" t="str">
        <f>ITEM_all_second!$E$53</f>
        <v/>
      </c>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row>
    <row r="43" spans="4:37" ht="12.95" customHeight="1" x14ac:dyDescent="0.15">
      <c r="D43" s="6" t="s">
        <v>128</v>
      </c>
      <c r="E43" s="6" t="s">
        <v>137</v>
      </c>
      <c r="F43" s="6" t="s">
        <v>136</v>
      </c>
      <c r="L43" s="6" t="s">
        <v>130</v>
      </c>
      <c r="M43" s="72" t="s">
        <v>1437</v>
      </c>
      <c r="N43" s="295" t="str">
        <f>ITEM_all_second!$E$54</f>
        <v/>
      </c>
      <c r="O43" s="295"/>
      <c r="P43" s="295"/>
      <c r="Q43" s="295"/>
      <c r="R43" s="295"/>
      <c r="S43" s="12"/>
    </row>
    <row r="44" spans="4:37" ht="12.95" customHeight="1" x14ac:dyDescent="0.15">
      <c r="D44" s="6" t="s">
        <v>128</v>
      </c>
      <c r="E44" s="6" t="s">
        <v>133</v>
      </c>
      <c r="F44" s="6" t="s">
        <v>143</v>
      </c>
      <c r="L44" s="6" t="s">
        <v>130</v>
      </c>
      <c r="M44" s="295" t="str">
        <f>ITEM_all_second!$E$55</f>
        <v/>
      </c>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row>
    <row r="45" spans="4:37" ht="12.95" customHeight="1" x14ac:dyDescent="0.15">
      <c r="D45" s="6" t="s">
        <v>128</v>
      </c>
      <c r="E45" s="6" t="s">
        <v>144</v>
      </c>
      <c r="F45" s="6" t="s">
        <v>139</v>
      </c>
      <c r="L45" s="6" t="s">
        <v>130</v>
      </c>
      <c r="M45" s="295" t="str">
        <f>ITEM_all_second!$E$56</f>
        <v/>
      </c>
      <c r="N45" s="295"/>
      <c r="O45" s="295"/>
      <c r="P45" s="295"/>
      <c r="Q45" s="295"/>
      <c r="R45" s="295"/>
      <c r="S45" s="12"/>
      <c r="T45" s="9"/>
      <c r="U45" s="87"/>
      <c r="V45" s="87"/>
      <c r="W45" s="87"/>
    </row>
    <row r="46" spans="4:37" ht="12.95" customHeight="1" x14ac:dyDescent="0.15">
      <c r="D46" s="6" t="s">
        <v>128</v>
      </c>
      <c r="E46" s="6" t="s">
        <v>153</v>
      </c>
      <c r="F46" s="6" t="s">
        <v>154</v>
      </c>
      <c r="O46" s="6" t="s">
        <v>130</v>
      </c>
      <c r="P46" s="295" t="str">
        <f>ITEM_all_second!$E$57</f>
        <v/>
      </c>
      <c r="Q46" s="295"/>
      <c r="R46" s="295"/>
      <c r="S46" s="295"/>
      <c r="T46" s="295"/>
      <c r="U46" s="295" t="str">
        <f>ITEM_all_second!$E$58</f>
        <v/>
      </c>
      <c r="V46" s="295"/>
      <c r="W46" s="295"/>
      <c r="X46" s="295"/>
      <c r="Y46" s="295"/>
      <c r="Z46" s="295" t="str">
        <f>ITEM_all_second!$E$59</f>
        <v/>
      </c>
      <c r="AA46" s="295"/>
      <c r="AB46" s="295"/>
      <c r="AC46" s="295"/>
      <c r="AD46" s="295"/>
      <c r="AE46" s="295" t="str">
        <f>ITEM_all_second!$E$60</f>
        <v/>
      </c>
      <c r="AF46" s="295"/>
      <c r="AG46" s="295"/>
      <c r="AH46" s="295"/>
      <c r="AI46" s="295"/>
    </row>
    <row r="47" spans="4:37" ht="12.95" customHeight="1" x14ac:dyDescent="0.15"/>
    <row r="48" spans="4:37" ht="12.95" customHeight="1" x14ac:dyDescent="0.15">
      <c r="D48" s="6" t="s">
        <v>128</v>
      </c>
      <c r="E48" s="6" t="s">
        <v>129</v>
      </c>
      <c r="F48" s="6" t="s">
        <v>141</v>
      </c>
      <c r="L48" s="6" t="s">
        <v>130</v>
      </c>
      <c r="M48" s="9" t="s">
        <v>145</v>
      </c>
      <c r="N48" s="294" t="str">
        <f>ITEM_all_second!$E$61</f>
        <v/>
      </c>
      <c r="O48" s="294"/>
      <c r="P48" s="294"/>
      <c r="Q48" s="294"/>
      <c r="R48" s="9" t="s">
        <v>146</v>
      </c>
      <c r="S48" s="6" t="s">
        <v>710</v>
      </c>
      <c r="X48" s="9" t="s">
        <v>145</v>
      </c>
      <c r="Y48" s="294" t="str">
        <f>ITEM_all_second!$E$62</f>
        <v/>
      </c>
      <c r="Z48" s="294"/>
      <c r="AA48" s="294"/>
      <c r="AB48" s="294"/>
      <c r="AC48" s="9" t="s">
        <v>146</v>
      </c>
      <c r="AG48" s="33" t="s">
        <v>711</v>
      </c>
      <c r="AH48" s="294" t="str">
        <f>ITEM_all_second!$E$63</f>
        <v/>
      </c>
      <c r="AI48" s="294"/>
      <c r="AJ48" s="294"/>
      <c r="AK48" s="9" t="s">
        <v>148</v>
      </c>
    </row>
    <row r="49" spans="4:37" ht="12.95" customHeight="1" x14ac:dyDescent="0.15">
      <c r="D49" s="6" t="s">
        <v>128</v>
      </c>
      <c r="E49" s="6" t="s">
        <v>131</v>
      </c>
      <c r="F49" s="6" t="s">
        <v>135</v>
      </c>
      <c r="L49" s="6" t="s">
        <v>130</v>
      </c>
      <c r="M49" s="295" t="str">
        <f>ITEM_all_second!$E$64</f>
        <v/>
      </c>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row>
    <row r="50" spans="4:37" ht="12.95" customHeight="1" x14ac:dyDescent="0.15">
      <c r="D50" s="6" t="s">
        <v>128</v>
      </c>
      <c r="E50" s="6" t="s">
        <v>132</v>
      </c>
      <c r="F50" s="6" t="s">
        <v>142</v>
      </c>
      <c r="L50" s="6" t="s">
        <v>130</v>
      </c>
      <c r="M50" s="9" t="s">
        <v>145</v>
      </c>
      <c r="N50" s="294" t="str">
        <f>ITEM_all_second!$E$65</f>
        <v/>
      </c>
      <c r="O50" s="294"/>
      <c r="P50" s="294"/>
      <c r="Q50" s="294"/>
      <c r="R50" s="9" t="s">
        <v>146</v>
      </c>
      <c r="S50" s="6" t="s">
        <v>147</v>
      </c>
      <c r="X50" s="9" t="s">
        <v>145</v>
      </c>
      <c r="Y50" s="294" t="str">
        <f>ITEM_all_second!$E$66</f>
        <v/>
      </c>
      <c r="Z50" s="294"/>
      <c r="AA50" s="294"/>
      <c r="AB50" s="294"/>
      <c r="AC50" s="9" t="s">
        <v>146</v>
      </c>
      <c r="AG50" s="33" t="s">
        <v>712</v>
      </c>
      <c r="AH50" s="294" t="str">
        <f>ITEM_all_second!$E$67</f>
        <v/>
      </c>
      <c r="AI50" s="294"/>
      <c r="AJ50" s="294"/>
      <c r="AK50" s="9" t="s">
        <v>148</v>
      </c>
    </row>
    <row r="51" spans="4:37" ht="12.95" customHeight="1" x14ac:dyDescent="0.15">
      <c r="M51" s="295" t="str">
        <f>ITEM_all_second!$E$68</f>
        <v/>
      </c>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row>
    <row r="52" spans="4:37" ht="12.95" customHeight="1" x14ac:dyDescent="0.15">
      <c r="D52" s="6" t="s">
        <v>128</v>
      </c>
      <c r="E52" s="6" t="s">
        <v>137</v>
      </c>
      <c r="F52" s="6" t="s">
        <v>136</v>
      </c>
      <c r="L52" s="6" t="s">
        <v>130</v>
      </c>
      <c r="M52" s="72" t="s">
        <v>1437</v>
      </c>
      <c r="N52" s="295" t="str">
        <f>ITEM_all_second!$E$69</f>
        <v/>
      </c>
      <c r="O52" s="295"/>
      <c r="P52" s="295"/>
      <c r="Q52" s="295"/>
      <c r="R52" s="295"/>
      <c r="S52" s="12"/>
    </row>
    <row r="53" spans="4:37" ht="12.95" customHeight="1" x14ac:dyDescent="0.15">
      <c r="D53" s="6" t="s">
        <v>128</v>
      </c>
      <c r="E53" s="6" t="s">
        <v>133</v>
      </c>
      <c r="F53" s="6" t="s">
        <v>143</v>
      </c>
      <c r="L53" s="6" t="s">
        <v>130</v>
      </c>
      <c r="M53" s="295" t="str">
        <f>ITEM_all_second!$E$70</f>
        <v/>
      </c>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row>
    <row r="54" spans="4:37" ht="12.95" customHeight="1" x14ac:dyDescent="0.15">
      <c r="D54" s="6" t="s">
        <v>128</v>
      </c>
      <c r="E54" s="6" t="s">
        <v>144</v>
      </c>
      <c r="F54" s="6" t="s">
        <v>139</v>
      </c>
      <c r="L54" s="6" t="s">
        <v>130</v>
      </c>
      <c r="M54" s="295" t="str">
        <f>ITEM_all_second!$E$71</f>
        <v/>
      </c>
      <c r="N54" s="295"/>
      <c r="O54" s="295"/>
      <c r="P54" s="295"/>
      <c r="Q54" s="295"/>
      <c r="R54" s="295"/>
      <c r="S54" s="12"/>
      <c r="T54" s="9"/>
      <c r="U54" s="12"/>
      <c r="V54" s="12"/>
      <c r="W54" s="12"/>
    </row>
    <row r="55" spans="4:37" ht="12.95" customHeight="1" x14ac:dyDescent="0.15">
      <c r="D55" s="6" t="s">
        <v>128</v>
      </c>
      <c r="E55" s="6" t="s">
        <v>153</v>
      </c>
      <c r="F55" s="6" t="s">
        <v>154</v>
      </c>
      <c r="O55" s="6" t="s">
        <v>130</v>
      </c>
      <c r="P55" s="295" t="str">
        <f>ITEM_all_second!$E$72</f>
        <v/>
      </c>
      <c r="Q55" s="295"/>
      <c r="R55" s="295"/>
      <c r="S55" s="295"/>
      <c r="T55" s="295"/>
      <c r="U55" s="295" t="str">
        <f>ITEM_all_second!$E$73</f>
        <v/>
      </c>
      <c r="V55" s="295"/>
      <c r="W55" s="295"/>
      <c r="X55" s="295"/>
      <c r="Y55" s="295"/>
      <c r="Z55" s="295" t="str">
        <f>ITEM_all_second!$E$74</f>
        <v/>
      </c>
      <c r="AA55" s="295"/>
      <c r="AB55" s="295"/>
      <c r="AC55" s="295"/>
      <c r="AD55" s="295"/>
      <c r="AE55" s="295" t="str">
        <f>ITEM_all_second!$E$75</f>
        <v/>
      </c>
      <c r="AF55" s="295"/>
      <c r="AG55" s="295"/>
      <c r="AH55" s="295"/>
      <c r="AI55" s="295"/>
    </row>
    <row r="56" spans="4:37" ht="12.95" customHeight="1" x14ac:dyDescent="0.15"/>
    <row r="57" spans="4:37" ht="12.95" customHeight="1" x14ac:dyDescent="0.15">
      <c r="D57" s="6" t="s">
        <v>128</v>
      </c>
      <c r="E57" s="6" t="s">
        <v>129</v>
      </c>
      <c r="F57" s="6" t="s">
        <v>141</v>
      </c>
      <c r="L57" s="6" t="s">
        <v>130</v>
      </c>
      <c r="M57" s="9" t="s">
        <v>145</v>
      </c>
      <c r="N57" s="294" t="str">
        <f>ITEM_all_second!$E$76</f>
        <v/>
      </c>
      <c r="O57" s="294"/>
      <c r="P57" s="294"/>
      <c r="Q57" s="294"/>
      <c r="R57" s="9" t="s">
        <v>146</v>
      </c>
      <c r="S57" s="6" t="s">
        <v>710</v>
      </c>
      <c r="X57" s="9" t="s">
        <v>145</v>
      </c>
      <c r="Y57" s="294" t="str">
        <f>ITEM_all_second!$E$77</f>
        <v/>
      </c>
      <c r="Z57" s="294"/>
      <c r="AA57" s="294"/>
      <c r="AB57" s="294"/>
      <c r="AC57" s="9" t="s">
        <v>146</v>
      </c>
      <c r="AG57" s="33" t="s">
        <v>711</v>
      </c>
      <c r="AH57" s="294" t="str">
        <f>ITEM_all_second!$E$78</f>
        <v/>
      </c>
      <c r="AI57" s="294"/>
      <c r="AJ57" s="294"/>
      <c r="AK57" s="9" t="s">
        <v>148</v>
      </c>
    </row>
    <row r="58" spans="4:37" ht="12.95" customHeight="1" x14ac:dyDescent="0.15">
      <c r="D58" s="6" t="s">
        <v>128</v>
      </c>
      <c r="E58" s="6" t="s">
        <v>131</v>
      </c>
      <c r="F58" s="6" t="s">
        <v>135</v>
      </c>
      <c r="L58" s="6" t="s">
        <v>130</v>
      </c>
      <c r="M58" s="295" t="str">
        <f>ITEM_all_second!$E$79</f>
        <v/>
      </c>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row>
    <row r="59" spans="4:37" ht="12.95" customHeight="1" x14ac:dyDescent="0.15">
      <c r="D59" s="6" t="s">
        <v>128</v>
      </c>
      <c r="E59" s="6" t="s">
        <v>132</v>
      </c>
      <c r="F59" s="6" t="s">
        <v>142</v>
      </c>
      <c r="L59" s="6" t="s">
        <v>130</v>
      </c>
      <c r="M59" s="9" t="s">
        <v>145</v>
      </c>
      <c r="N59" s="294" t="str">
        <f>ITEM_all_second!$E$80</f>
        <v/>
      </c>
      <c r="O59" s="294"/>
      <c r="P59" s="294"/>
      <c r="Q59" s="294"/>
      <c r="R59" s="9" t="s">
        <v>146</v>
      </c>
      <c r="S59" s="6" t="s">
        <v>147</v>
      </c>
      <c r="X59" s="9" t="s">
        <v>145</v>
      </c>
      <c r="Y59" s="294" t="str">
        <f>ITEM_all_second!$E$81</f>
        <v/>
      </c>
      <c r="Z59" s="294"/>
      <c r="AA59" s="294"/>
      <c r="AB59" s="294"/>
      <c r="AC59" s="9" t="s">
        <v>146</v>
      </c>
      <c r="AG59" s="33" t="s">
        <v>712</v>
      </c>
      <c r="AH59" s="294" t="str">
        <f>ITEM_all_second!$E$82</f>
        <v/>
      </c>
      <c r="AI59" s="294"/>
      <c r="AJ59" s="294"/>
      <c r="AK59" s="9" t="s">
        <v>148</v>
      </c>
    </row>
    <row r="60" spans="4:37" ht="12.95" customHeight="1" x14ac:dyDescent="0.15">
      <c r="M60" s="295" t="str">
        <f>ITEM_all_second!$E$83</f>
        <v/>
      </c>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row>
    <row r="61" spans="4:37" ht="12.95" customHeight="1" x14ac:dyDescent="0.15">
      <c r="D61" s="6" t="s">
        <v>128</v>
      </c>
      <c r="E61" s="6" t="s">
        <v>137</v>
      </c>
      <c r="F61" s="6" t="s">
        <v>136</v>
      </c>
      <c r="L61" s="6" t="s">
        <v>130</v>
      </c>
      <c r="M61" s="72" t="s">
        <v>1437</v>
      </c>
      <c r="N61" s="295" t="str">
        <f>ITEM_all_second!$E$84</f>
        <v/>
      </c>
      <c r="O61" s="295"/>
      <c r="P61" s="295"/>
      <c r="Q61" s="295"/>
      <c r="R61" s="295"/>
      <c r="S61" s="12"/>
    </row>
    <row r="62" spans="4:37" ht="12.95" customHeight="1" x14ac:dyDescent="0.15">
      <c r="D62" s="6" t="s">
        <v>128</v>
      </c>
      <c r="E62" s="6" t="s">
        <v>133</v>
      </c>
      <c r="F62" s="6" t="s">
        <v>143</v>
      </c>
      <c r="L62" s="6" t="s">
        <v>130</v>
      </c>
      <c r="M62" s="295" t="str">
        <f>ITEM_all_second!$E$85</f>
        <v/>
      </c>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row>
    <row r="63" spans="4:37" ht="12.95" customHeight="1" x14ac:dyDescent="0.15">
      <c r="D63" s="6" t="s">
        <v>128</v>
      </c>
      <c r="E63" s="6" t="s">
        <v>144</v>
      </c>
      <c r="F63" s="6" t="s">
        <v>139</v>
      </c>
      <c r="L63" s="6" t="s">
        <v>130</v>
      </c>
      <c r="M63" s="295" t="str">
        <f>ITEM_all_second!$E$86</f>
        <v/>
      </c>
      <c r="N63" s="295"/>
      <c r="O63" s="295"/>
      <c r="P63" s="295"/>
      <c r="Q63" s="295"/>
      <c r="R63" s="295"/>
      <c r="S63" s="12"/>
      <c r="T63" s="9"/>
      <c r="U63" s="12"/>
      <c r="V63" s="12"/>
      <c r="W63" s="12"/>
    </row>
    <row r="64" spans="4:37" ht="12.95" customHeight="1" x14ac:dyDescent="0.15">
      <c r="D64" s="6" t="s">
        <v>128</v>
      </c>
      <c r="E64" s="6" t="s">
        <v>153</v>
      </c>
      <c r="F64" s="6" t="s">
        <v>154</v>
      </c>
      <c r="O64" s="6" t="s">
        <v>130</v>
      </c>
      <c r="P64" s="295" t="str">
        <f>ITEM_all_second!$E$87</f>
        <v/>
      </c>
      <c r="Q64" s="295"/>
      <c r="R64" s="295"/>
      <c r="S64" s="295"/>
      <c r="T64" s="295"/>
      <c r="U64" s="295" t="str">
        <f>ITEM_all_second!$E$88</f>
        <v/>
      </c>
      <c r="V64" s="295"/>
      <c r="W64" s="295"/>
      <c r="X64" s="295"/>
      <c r="Y64" s="295"/>
      <c r="Z64" s="295" t="str">
        <f>ITEM_all_second!$E$89</f>
        <v/>
      </c>
      <c r="AA64" s="295"/>
      <c r="AB64" s="295"/>
      <c r="AC64" s="295"/>
      <c r="AD64" s="295"/>
      <c r="AE64" s="295" t="str">
        <f>ITEM_all_second!$E$90</f>
        <v/>
      </c>
      <c r="AF64" s="295"/>
      <c r="AG64" s="295"/>
      <c r="AH64" s="295"/>
      <c r="AI64" s="295"/>
    </row>
    <row r="68" spans="4:37" ht="15" customHeight="1" x14ac:dyDescent="0.15">
      <c r="D68" s="6" t="s">
        <v>718</v>
      </c>
    </row>
    <row r="69" spans="4:37" ht="15" customHeight="1" x14ac:dyDescent="0.15">
      <c r="D69" s="6" t="s">
        <v>719</v>
      </c>
    </row>
    <row r="70" spans="4:37" ht="15" customHeight="1" x14ac:dyDescent="0.15">
      <c r="D70" s="9" t="str">
        <f>ITEM_all_second!$E$91</f>
        <v>□</v>
      </c>
      <c r="E70" s="6" t="s">
        <v>720</v>
      </c>
    </row>
    <row r="71" spans="4:37" ht="15" customHeight="1" x14ac:dyDescent="0.15">
      <c r="D71" s="6" t="s">
        <v>128</v>
      </c>
      <c r="E71" s="6" t="s">
        <v>129</v>
      </c>
      <c r="F71" s="6" t="s">
        <v>135</v>
      </c>
      <c r="L71" s="6" t="s">
        <v>130</v>
      </c>
      <c r="M71" s="295" t="str">
        <f>ITEM_all_second!$E$92</f>
        <v/>
      </c>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row>
    <row r="72" spans="4:37" ht="15" customHeight="1" x14ac:dyDescent="0.15">
      <c r="D72" s="6" t="s">
        <v>128</v>
      </c>
      <c r="E72" s="6" t="s">
        <v>131</v>
      </c>
      <c r="F72" s="6" t="s">
        <v>141</v>
      </c>
      <c r="L72" s="6" t="s">
        <v>130</v>
      </c>
      <c r="M72" s="6" t="s">
        <v>721</v>
      </c>
      <c r="U72" s="294" t="str">
        <f>ITEM_all_second!$E$93</f>
        <v/>
      </c>
      <c r="V72" s="294"/>
      <c r="W72" s="294"/>
      <c r="X72" s="294"/>
      <c r="Y72" s="294"/>
      <c r="Z72" s="9" t="s">
        <v>148</v>
      </c>
    </row>
    <row r="73" spans="4:37" ht="9.9499999999999993" customHeight="1" x14ac:dyDescent="0.15"/>
    <row r="74" spans="4:37" ht="15" customHeight="1" x14ac:dyDescent="0.15">
      <c r="D74" s="9" t="str">
        <f>ITEM_all_second!$E$94</f>
        <v>□</v>
      </c>
      <c r="E74" s="6" t="s">
        <v>722</v>
      </c>
    </row>
    <row r="75" spans="4:37" ht="15" customHeight="1" x14ac:dyDescent="0.15">
      <c r="D75" s="6" t="s">
        <v>128</v>
      </c>
      <c r="E75" s="6" t="s">
        <v>129</v>
      </c>
      <c r="F75" s="6" t="s">
        <v>135</v>
      </c>
      <c r="L75" s="6" t="s">
        <v>130</v>
      </c>
      <c r="M75" s="295" t="str">
        <f>ITEM_all_second!$E$95</f>
        <v/>
      </c>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row>
    <row r="76" spans="4:37" ht="15" customHeight="1" x14ac:dyDescent="0.15">
      <c r="D76" s="6" t="s">
        <v>128</v>
      </c>
      <c r="E76" s="6" t="s">
        <v>131</v>
      </c>
      <c r="F76" s="6" t="s">
        <v>141</v>
      </c>
      <c r="L76" s="6" t="s">
        <v>130</v>
      </c>
      <c r="M76" s="6" t="s">
        <v>721</v>
      </c>
      <c r="U76" s="294" t="str">
        <f>ITEM_all_second!$E$96</f>
        <v/>
      </c>
      <c r="V76" s="294"/>
      <c r="W76" s="294"/>
      <c r="X76" s="294"/>
      <c r="Y76" s="294"/>
      <c r="Z76" s="9" t="s">
        <v>148</v>
      </c>
    </row>
    <row r="77" spans="4:37" ht="9.9499999999999993" customHeight="1" x14ac:dyDescent="0.15"/>
    <row r="78" spans="4:37" ht="15" customHeight="1" x14ac:dyDescent="0.15">
      <c r="D78" s="9" t="str">
        <f>ITEM_all_second!$E$97</f>
        <v>□</v>
      </c>
      <c r="E78" s="6" t="s">
        <v>724</v>
      </c>
    </row>
    <row r="79" spans="4:37" ht="15" customHeight="1" x14ac:dyDescent="0.15">
      <c r="D79" s="6" t="s">
        <v>128</v>
      </c>
      <c r="E79" s="6" t="s">
        <v>129</v>
      </c>
      <c r="F79" s="6" t="s">
        <v>135</v>
      </c>
      <c r="L79" s="6" t="s">
        <v>130</v>
      </c>
      <c r="M79" s="295" t="str">
        <f>ITEM_all_second!$E$98</f>
        <v/>
      </c>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row>
    <row r="80" spans="4:37" ht="15" customHeight="1" x14ac:dyDescent="0.15">
      <c r="D80" s="6" t="s">
        <v>128</v>
      </c>
      <c r="E80" s="6" t="s">
        <v>131</v>
      </c>
      <c r="F80" s="6" t="s">
        <v>141</v>
      </c>
      <c r="L80" s="6" t="s">
        <v>130</v>
      </c>
      <c r="M80" s="6" t="s">
        <v>725</v>
      </c>
      <c r="U80" s="294" t="str">
        <f>ITEM_all_second!$E$99</f>
        <v/>
      </c>
      <c r="V80" s="294"/>
      <c r="W80" s="294"/>
      <c r="X80" s="294"/>
      <c r="Y80" s="294"/>
      <c r="Z80" s="9" t="s">
        <v>148</v>
      </c>
    </row>
    <row r="81" spans="2:37" ht="15" customHeight="1" x14ac:dyDescent="0.15">
      <c r="D81" s="6" t="s">
        <v>128</v>
      </c>
      <c r="E81" s="6" t="s">
        <v>129</v>
      </c>
      <c r="F81" s="6" t="s">
        <v>135</v>
      </c>
      <c r="L81" s="6" t="s">
        <v>130</v>
      </c>
      <c r="M81" s="295" t="str">
        <f>ITEM_all_second!$E$100</f>
        <v/>
      </c>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row>
    <row r="82" spans="2:37" ht="15" customHeight="1" x14ac:dyDescent="0.15">
      <c r="D82" s="6" t="s">
        <v>128</v>
      </c>
      <c r="E82" s="6" t="s">
        <v>131</v>
      </c>
      <c r="F82" s="6" t="s">
        <v>141</v>
      </c>
      <c r="L82" s="6" t="s">
        <v>130</v>
      </c>
      <c r="M82" s="6" t="s">
        <v>725</v>
      </c>
      <c r="U82" s="294" t="str">
        <f>ITEM_all_second!$E$101</f>
        <v/>
      </c>
      <c r="V82" s="294"/>
      <c r="W82" s="294"/>
      <c r="X82" s="294"/>
      <c r="Y82" s="294"/>
      <c r="Z82" s="9" t="s">
        <v>148</v>
      </c>
    </row>
    <row r="83" spans="2:37" ht="15" customHeight="1" x14ac:dyDescent="0.15">
      <c r="D83" s="6" t="s">
        <v>128</v>
      </c>
      <c r="E83" s="6" t="s">
        <v>129</v>
      </c>
      <c r="F83" s="6" t="s">
        <v>135</v>
      </c>
      <c r="L83" s="6" t="s">
        <v>130</v>
      </c>
      <c r="M83" s="295" t="str">
        <f>ITEM_all_second!$E$102</f>
        <v/>
      </c>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row>
    <row r="84" spans="2:37" ht="15" customHeight="1" x14ac:dyDescent="0.15">
      <c r="D84" s="6" t="s">
        <v>128</v>
      </c>
      <c r="E84" s="6" t="s">
        <v>131</v>
      </c>
      <c r="F84" s="6" t="s">
        <v>141</v>
      </c>
      <c r="L84" s="6" t="s">
        <v>130</v>
      </c>
      <c r="M84" s="6" t="s">
        <v>725</v>
      </c>
      <c r="U84" s="294" t="str">
        <f>ITEM_all_second!$E$103</f>
        <v/>
      </c>
      <c r="V84" s="294"/>
      <c r="W84" s="294"/>
      <c r="X84" s="294"/>
      <c r="Y84" s="294"/>
      <c r="Z84" s="9" t="s">
        <v>148</v>
      </c>
    </row>
    <row r="85" spans="2:37" ht="9.9499999999999993" customHeight="1" x14ac:dyDescent="0.15"/>
    <row r="86" spans="2:37" ht="15" customHeight="1" x14ac:dyDescent="0.15">
      <c r="D86" s="9" t="str">
        <f>ITEM_all_second!$E$104</f>
        <v>□</v>
      </c>
      <c r="E86" s="6" t="s">
        <v>726</v>
      </c>
    </row>
    <row r="87" spans="2:37" ht="15" customHeight="1" x14ac:dyDescent="0.15">
      <c r="D87" s="6" t="s">
        <v>128</v>
      </c>
      <c r="E87" s="6" t="s">
        <v>129</v>
      </c>
      <c r="F87" s="6" t="s">
        <v>135</v>
      </c>
      <c r="L87" s="6" t="s">
        <v>130</v>
      </c>
      <c r="M87" s="295" t="str">
        <f>ITEM_all_second!$E$105</f>
        <v/>
      </c>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row>
    <row r="88" spans="2:37" ht="15" customHeight="1" x14ac:dyDescent="0.15">
      <c r="D88" s="6" t="s">
        <v>128</v>
      </c>
      <c r="E88" s="6" t="s">
        <v>131</v>
      </c>
      <c r="F88" s="6" t="s">
        <v>141</v>
      </c>
      <c r="L88" s="6" t="s">
        <v>130</v>
      </c>
      <c r="M88" s="6" t="s">
        <v>725</v>
      </c>
      <c r="U88" s="294" t="str">
        <f>ITEM_all_second!$E$106</f>
        <v/>
      </c>
      <c r="V88" s="294"/>
      <c r="W88" s="294"/>
      <c r="X88" s="294"/>
      <c r="Y88" s="294"/>
      <c r="Z88" s="9" t="s">
        <v>148</v>
      </c>
    </row>
    <row r="89" spans="2:37" ht="15" customHeight="1" x14ac:dyDescent="0.15">
      <c r="D89" s="6" t="s">
        <v>128</v>
      </c>
      <c r="E89" s="6" t="s">
        <v>129</v>
      </c>
      <c r="F89" s="6" t="s">
        <v>135</v>
      </c>
      <c r="L89" s="6" t="s">
        <v>130</v>
      </c>
      <c r="M89" s="295" t="str">
        <f>ITEM_all_second!$E$107</f>
        <v/>
      </c>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row>
    <row r="90" spans="2:37" ht="15" customHeight="1" x14ac:dyDescent="0.15">
      <c r="D90" s="6" t="s">
        <v>128</v>
      </c>
      <c r="E90" s="6" t="s">
        <v>131</v>
      </c>
      <c r="F90" s="6" t="s">
        <v>141</v>
      </c>
      <c r="L90" s="6" t="s">
        <v>130</v>
      </c>
      <c r="M90" s="6" t="s">
        <v>725</v>
      </c>
      <c r="U90" s="294" t="str">
        <f>ITEM_all_second!$E$108</f>
        <v/>
      </c>
      <c r="V90" s="294"/>
      <c r="W90" s="294"/>
      <c r="X90" s="294"/>
      <c r="Y90" s="294"/>
      <c r="Z90" s="9" t="s">
        <v>148</v>
      </c>
    </row>
    <row r="91" spans="2:37" ht="15" customHeight="1" x14ac:dyDescent="0.15">
      <c r="D91" s="6" t="s">
        <v>128</v>
      </c>
      <c r="E91" s="6" t="s">
        <v>129</v>
      </c>
      <c r="F91" s="6" t="s">
        <v>135</v>
      </c>
      <c r="L91" s="6" t="s">
        <v>130</v>
      </c>
      <c r="M91" s="295" t="str">
        <f>ITEM_all_second!$E$109</f>
        <v/>
      </c>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row>
    <row r="92" spans="2:37" ht="15" customHeight="1" x14ac:dyDescent="0.15">
      <c r="B92" s="30"/>
      <c r="C92" s="30"/>
      <c r="D92" s="30" t="s">
        <v>128</v>
      </c>
      <c r="E92" s="30" t="s">
        <v>131</v>
      </c>
      <c r="F92" s="30" t="s">
        <v>141</v>
      </c>
      <c r="G92" s="30"/>
      <c r="H92" s="30"/>
      <c r="I92" s="30"/>
      <c r="J92" s="30"/>
      <c r="K92" s="30"/>
      <c r="L92" s="30" t="s">
        <v>130</v>
      </c>
      <c r="M92" s="30" t="s">
        <v>725</v>
      </c>
      <c r="N92" s="30"/>
      <c r="O92" s="30"/>
      <c r="P92" s="30"/>
      <c r="Q92" s="30"/>
      <c r="R92" s="30"/>
      <c r="S92" s="30"/>
      <c r="T92" s="30"/>
      <c r="U92" s="388" t="str">
        <f>ITEM_all_second!$E$110</f>
        <v/>
      </c>
      <c r="V92" s="388"/>
      <c r="W92" s="388"/>
      <c r="X92" s="388"/>
      <c r="Y92" s="388"/>
      <c r="Z92" s="32" t="s">
        <v>148</v>
      </c>
      <c r="AA92" s="30"/>
      <c r="AB92" s="30"/>
      <c r="AC92" s="30"/>
      <c r="AD92" s="30"/>
      <c r="AE92" s="30"/>
      <c r="AF92" s="30"/>
      <c r="AG92" s="30"/>
      <c r="AH92" s="30"/>
      <c r="AI92" s="30"/>
      <c r="AJ92" s="30"/>
      <c r="AK92" s="30"/>
    </row>
    <row r="93" spans="2:37" ht="15" customHeight="1" x14ac:dyDescent="0.15">
      <c r="B93" s="6" t="s">
        <v>727</v>
      </c>
    </row>
    <row r="94" spans="2:37" ht="15" customHeight="1" x14ac:dyDescent="0.15">
      <c r="D94" s="6" t="s">
        <v>728</v>
      </c>
    </row>
    <row r="95" spans="2:37" ht="15" customHeight="1" x14ac:dyDescent="0.15">
      <c r="D95" s="6" t="s">
        <v>128</v>
      </c>
      <c r="E95" s="6" t="s">
        <v>129</v>
      </c>
      <c r="F95" s="6" t="s">
        <v>135</v>
      </c>
      <c r="L95" s="6" t="s">
        <v>130</v>
      </c>
      <c r="M95" s="295" t="str">
        <f>ITEM_all_second!$E$111</f>
        <v/>
      </c>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row>
    <row r="96" spans="2:37" ht="15" customHeight="1" x14ac:dyDescent="0.15">
      <c r="D96" s="6" t="s">
        <v>128</v>
      </c>
      <c r="E96" s="6" t="s">
        <v>131</v>
      </c>
      <c r="F96" s="6" t="s">
        <v>729</v>
      </c>
      <c r="L96" s="6" t="s">
        <v>130</v>
      </c>
      <c r="M96" s="295" t="str">
        <f>ITEM_all_second!$E$112</f>
        <v/>
      </c>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row>
    <row r="97" spans="4:37" ht="15" customHeight="1" x14ac:dyDescent="0.15">
      <c r="D97" s="6" t="s">
        <v>128</v>
      </c>
      <c r="E97" s="6" t="s">
        <v>132</v>
      </c>
      <c r="F97" s="6" t="s">
        <v>136</v>
      </c>
      <c r="L97" s="6" t="s">
        <v>130</v>
      </c>
      <c r="M97" s="72" t="s">
        <v>1437</v>
      </c>
      <c r="N97" s="295" t="str">
        <f>ITEM_all_second!$E$113</f>
        <v/>
      </c>
      <c r="O97" s="295"/>
      <c r="P97" s="295"/>
      <c r="Q97" s="295"/>
      <c r="R97" s="295"/>
      <c r="S97" s="12"/>
    </row>
    <row r="98" spans="4:37" ht="15" customHeight="1" x14ac:dyDescent="0.15">
      <c r="D98" s="6" t="s">
        <v>128</v>
      </c>
      <c r="E98" s="6" t="s">
        <v>137</v>
      </c>
      <c r="F98" s="6" t="s">
        <v>143</v>
      </c>
      <c r="L98" s="6" t="s">
        <v>130</v>
      </c>
      <c r="M98" s="295" t="str">
        <f>ITEM_all_second!$E$114</f>
        <v/>
      </c>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row>
    <row r="99" spans="4:37" ht="15" customHeight="1" x14ac:dyDescent="0.15">
      <c r="D99" s="6" t="s">
        <v>128</v>
      </c>
      <c r="E99" s="6" t="s">
        <v>133</v>
      </c>
      <c r="F99" s="6" t="s">
        <v>139</v>
      </c>
      <c r="L99" s="6" t="s">
        <v>130</v>
      </c>
      <c r="M99" s="295" t="str">
        <f>ITEM_all_second!$E$115</f>
        <v/>
      </c>
      <c r="N99" s="295"/>
      <c r="O99" s="295"/>
      <c r="P99" s="295"/>
      <c r="Q99" s="295"/>
      <c r="R99" s="295"/>
      <c r="S99" s="12"/>
      <c r="T99" s="9"/>
      <c r="U99" s="12"/>
      <c r="V99" s="12"/>
      <c r="W99" s="12"/>
    </row>
    <row r="100" spans="4:37" ht="15" customHeight="1" x14ac:dyDescent="0.15">
      <c r="D100" s="6" t="s">
        <v>128</v>
      </c>
      <c r="E100" s="6" t="s">
        <v>144</v>
      </c>
      <c r="F100" s="6" t="s">
        <v>730</v>
      </c>
      <c r="L100" s="6" t="s">
        <v>130</v>
      </c>
      <c r="M100" s="295" t="str">
        <f>ITEM_all_second!$E$116</f>
        <v/>
      </c>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row>
    <row r="101" spans="4:37" ht="15" customHeight="1" x14ac:dyDescent="0.15">
      <c r="D101" s="6" t="s">
        <v>128</v>
      </c>
      <c r="E101" s="6" t="s">
        <v>153</v>
      </c>
      <c r="F101" s="6" t="s">
        <v>731</v>
      </c>
      <c r="N101" s="6" t="s">
        <v>130</v>
      </c>
      <c r="O101" s="295" t="str">
        <f>ITEM_all_second!$E$117</f>
        <v/>
      </c>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row>
    <row r="102" spans="4:37" ht="9.9499999999999993" customHeight="1" x14ac:dyDescent="0.15"/>
    <row r="103" spans="4:37" ht="15" customHeight="1" x14ac:dyDescent="0.15">
      <c r="D103" s="6" t="s">
        <v>732</v>
      </c>
    </row>
    <row r="104" spans="4:37" ht="15" customHeight="1" x14ac:dyDescent="0.15">
      <c r="D104" s="6" t="s">
        <v>128</v>
      </c>
      <c r="E104" s="6" t="s">
        <v>129</v>
      </c>
      <c r="F104" s="6" t="s">
        <v>135</v>
      </c>
      <c r="L104" s="6" t="s">
        <v>130</v>
      </c>
      <c r="M104" s="295" t="str">
        <f>ITEM_all_second!$E$118</f>
        <v/>
      </c>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row>
    <row r="105" spans="4:37" ht="15" customHeight="1" x14ac:dyDescent="0.15">
      <c r="D105" s="6" t="s">
        <v>128</v>
      </c>
      <c r="E105" s="6" t="s">
        <v>131</v>
      </c>
      <c r="F105" s="6" t="s">
        <v>729</v>
      </c>
      <c r="L105" s="6" t="s">
        <v>130</v>
      </c>
      <c r="M105" s="295" t="str">
        <f>ITEM_all_second!$E$119</f>
        <v/>
      </c>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row>
    <row r="106" spans="4:37" ht="15" customHeight="1" x14ac:dyDescent="0.15">
      <c r="D106" s="6" t="s">
        <v>128</v>
      </c>
      <c r="E106" s="6" t="s">
        <v>132</v>
      </c>
      <c r="F106" s="6" t="s">
        <v>136</v>
      </c>
      <c r="L106" s="6" t="s">
        <v>130</v>
      </c>
      <c r="M106" s="72" t="s">
        <v>1437</v>
      </c>
      <c r="N106" s="295" t="str">
        <f>ITEM_all_second!$E$120</f>
        <v/>
      </c>
      <c r="O106" s="295"/>
      <c r="P106" s="295"/>
      <c r="Q106" s="295"/>
      <c r="R106" s="295"/>
      <c r="S106" s="12"/>
    </row>
    <row r="107" spans="4:37" ht="15" customHeight="1" x14ac:dyDescent="0.15">
      <c r="D107" s="6" t="s">
        <v>128</v>
      </c>
      <c r="E107" s="6" t="s">
        <v>137</v>
      </c>
      <c r="F107" s="6" t="s">
        <v>143</v>
      </c>
      <c r="L107" s="6" t="s">
        <v>130</v>
      </c>
      <c r="M107" s="295" t="str">
        <f>ITEM_all_second!$E$121</f>
        <v/>
      </c>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row>
    <row r="108" spans="4:37" ht="15" customHeight="1" x14ac:dyDescent="0.15">
      <c r="D108" s="6" t="s">
        <v>128</v>
      </c>
      <c r="E108" s="6" t="s">
        <v>133</v>
      </c>
      <c r="F108" s="6" t="s">
        <v>139</v>
      </c>
      <c r="L108" s="6" t="s">
        <v>130</v>
      </c>
      <c r="M108" s="295" t="str">
        <f>ITEM_all_second!$E$122</f>
        <v/>
      </c>
      <c r="N108" s="295"/>
      <c r="O108" s="295"/>
      <c r="P108" s="295"/>
      <c r="Q108" s="295"/>
      <c r="R108" s="295"/>
      <c r="S108" s="12"/>
      <c r="T108" s="9"/>
      <c r="U108" s="12"/>
      <c r="V108" s="12"/>
      <c r="W108" s="12"/>
    </row>
    <row r="109" spans="4:37" ht="15" customHeight="1" x14ac:dyDescent="0.15">
      <c r="D109" s="6" t="s">
        <v>128</v>
      </c>
      <c r="E109" s="6" t="s">
        <v>144</v>
      </c>
      <c r="F109" s="6" t="s">
        <v>730</v>
      </c>
      <c r="L109" s="6" t="s">
        <v>130</v>
      </c>
      <c r="M109" s="295" t="str">
        <f>ITEM_all_second!$E$123</f>
        <v/>
      </c>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row>
    <row r="110" spans="4:37" ht="15" customHeight="1" x14ac:dyDescent="0.15">
      <c r="D110" s="6" t="s">
        <v>128</v>
      </c>
      <c r="E110" s="6" t="s">
        <v>153</v>
      </c>
      <c r="F110" s="6" t="s">
        <v>731</v>
      </c>
      <c r="N110" s="6" t="s">
        <v>130</v>
      </c>
      <c r="O110" s="295" t="str">
        <f>ITEM_all_second!$E$124</f>
        <v/>
      </c>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row>
    <row r="111" spans="4:37" ht="9.9499999999999993" customHeight="1" x14ac:dyDescent="0.15"/>
    <row r="112" spans="4:37" ht="15" customHeight="1" x14ac:dyDescent="0.15">
      <c r="D112" s="6" t="s">
        <v>128</v>
      </c>
      <c r="E112" s="6" t="s">
        <v>129</v>
      </c>
      <c r="F112" s="6" t="s">
        <v>135</v>
      </c>
      <c r="L112" s="6" t="s">
        <v>130</v>
      </c>
      <c r="M112" s="295" t="str">
        <f>ITEM_all_second!$E$125</f>
        <v/>
      </c>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row>
    <row r="113" spans="2:37" ht="15" customHeight="1" x14ac:dyDescent="0.15">
      <c r="D113" s="6" t="s">
        <v>128</v>
      </c>
      <c r="E113" s="6" t="s">
        <v>131</v>
      </c>
      <c r="F113" s="6" t="s">
        <v>729</v>
      </c>
      <c r="L113" s="6" t="s">
        <v>130</v>
      </c>
      <c r="M113" s="295" t="str">
        <f>ITEM_all_second!$E$126</f>
        <v/>
      </c>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row>
    <row r="114" spans="2:37" ht="15" customHeight="1" x14ac:dyDescent="0.15">
      <c r="D114" s="6" t="s">
        <v>128</v>
      </c>
      <c r="E114" s="6" t="s">
        <v>132</v>
      </c>
      <c r="F114" s="6" t="s">
        <v>136</v>
      </c>
      <c r="L114" s="6" t="s">
        <v>130</v>
      </c>
      <c r="M114" s="72" t="s">
        <v>1437</v>
      </c>
      <c r="N114" s="295" t="str">
        <f>ITEM_all_second!$E$127</f>
        <v/>
      </c>
      <c r="O114" s="295"/>
      <c r="P114" s="295"/>
      <c r="Q114" s="295"/>
      <c r="R114" s="295"/>
      <c r="S114" s="12"/>
    </row>
    <row r="115" spans="2:37" ht="15" customHeight="1" x14ac:dyDescent="0.15">
      <c r="D115" s="6" t="s">
        <v>128</v>
      </c>
      <c r="E115" s="6" t="s">
        <v>137</v>
      </c>
      <c r="F115" s="6" t="s">
        <v>143</v>
      </c>
      <c r="L115" s="6" t="s">
        <v>130</v>
      </c>
      <c r="M115" s="295" t="str">
        <f>ITEM_all_second!$E$128</f>
        <v/>
      </c>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row>
    <row r="116" spans="2:37" ht="15" customHeight="1" x14ac:dyDescent="0.15">
      <c r="D116" s="6" t="s">
        <v>128</v>
      </c>
      <c r="E116" s="6" t="s">
        <v>133</v>
      </c>
      <c r="F116" s="6" t="s">
        <v>139</v>
      </c>
      <c r="L116" s="6" t="s">
        <v>130</v>
      </c>
      <c r="M116" s="295" t="str">
        <f>ITEM_all_second!$E$129</f>
        <v/>
      </c>
      <c r="N116" s="295"/>
      <c r="O116" s="295"/>
      <c r="P116" s="295"/>
      <c r="Q116" s="295"/>
      <c r="R116" s="295"/>
      <c r="S116" s="12"/>
      <c r="T116" s="9"/>
      <c r="U116" s="12"/>
      <c r="V116" s="12"/>
      <c r="W116" s="12"/>
    </row>
    <row r="117" spans="2:37" ht="15" customHeight="1" x14ac:dyDescent="0.15">
      <c r="D117" s="6" t="s">
        <v>128</v>
      </c>
      <c r="E117" s="6" t="s">
        <v>144</v>
      </c>
      <c r="F117" s="6" t="s">
        <v>730</v>
      </c>
      <c r="L117" s="6" t="s">
        <v>130</v>
      </c>
      <c r="M117" s="295" t="str">
        <f>ITEM_all_second!$E$130</f>
        <v/>
      </c>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row>
    <row r="118" spans="2:37" ht="15" customHeight="1" x14ac:dyDescent="0.15">
      <c r="D118" s="6" t="s">
        <v>128</v>
      </c>
      <c r="E118" s="6" t="s">
        <v>153</v>
      </c>
      <c r="F118" s="6" t="s">
        <v>731</v>
      </c>
      <c r="N118" s="6" t="s">
        <v>130</v>
      </c>
      <c r="O118" s="295" t="str">
        <f>ITEM_all_second!$E$131</f>
        <v/>
      </c>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row>
    <row r="119" spans="2:37" ht="9.9499999999999993" customHeight="1" x14ac:dyDescent="0.15"/>
    <row r="120" spans="2:37" ht="15" customHeight="1" x14ac:dyDescent="0.15">
      <c r="D120" s="6" t="s">
        <v>128</v>
      </c>
      <c r="E120" s="6" t="s">
        <v>129</v>
      </c>
      <c r="F120" s="6" t="s">
        <v>135</v>
      </c>
      <c r="L120" s="6" t="s">
        <v>130</v>
      </c>
      <c r="M120" s="295" t="str">
        <f>ITEM_all_second!$E$132</f>
        <v/>
      </c>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row>
    <row r="121" spans="2:37" ht="15" customHeight="1" x14ac:dyDescent="0.15">
      <c r="D121" s="6" t="s">
        <v>128</v>
      </c>
      <c r="E121" s="6" t="s">
        <v>131</v>
      </c>
      <c r="F121" s="6" t="s">
        <v>729</v>
      </c>
      <c r="L121" s="6" t="s">
        <v>130</v>
      </c>
      <c r="M121" s="295" t="str">
        <f>ITEM_all_second!$E$133</f>
        <v/>
      </c>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295"/>
      <c r="AK121" s="295"/>
    </row>
    <row r="122" spans="2:37" ht="15" customHeight="1" x14ac:dyDescent="0.15">
      <c r="D122" s="6" t="s">
        <v>128</v>
      </c>
      <c r="E122" s="6" t="s">
        <v>132</v>
      </c>
      <c r="F122" s="6" t="s">
        <v>136</v>
      </c>
      <c r="L122" s="6" t="s">
        <v>130</v>
      </c>
      <c r="M122" s="72" t="s">
        <v>1437</v>
      </c>
      <c r="N122" s="295" t="str">
        <f>ITEM_all_second!$E$134</f>
        <v/>
      </c>
      <c r="O122" s="295"/>
      <c r="P122" s="295"/>
      <c r="Q122" s="295"/>
      <c r="R122" s="295"/>
      <c r="S122" s="12"/>
    </row>
    <row r="123" spans="2:37" ht="15" customHeight="1" x14ac:dyDescent="0.15">
      <c r="D123" s="6" t="s">
        <v>128</v>
      </c>
      <c r="E123" s="6" t="s">
        <v>137</v>
      </c>
      <c r="F123" s="6" t="s">
        <v>143</v>
      </c>
      <c r="L123" s="6" t="s">
        <v>130</v>
      </c>
      <c r="M123" s="295" t="str">
        <f>ITEM_all_second!$E$135</f>
        <v/>
      </c>
      <c r="N123" s="295"/>
      <c r="O123" s="295"/>
      <c r="P123" s="295"/>
      <c r="Q123" s="295"/>
      <c r="R123" s="295"/>
      <c r="S123" s="295"/>
      <c r="T123" s="295"/>
      <c r="U123" s="295"/>
      <c r="V123" s="295"/>
      <c r="W123" s="295"/>
      <c r="X123" s="295"/>
      <c r="Y123" s="295"/>
      <c r="Z123" s="295"/>
      <c r="AA123" s="295"/>
      <c r="AB123" s="295"/>
      <c r="AC123" s="295"/>
      <c r="AD123" s="295"/>
      <c r="AE123" s="295"/>
      <c r="AF123" s="295"/>
      <c r="AG123" s="295"/>
      <c r="AH123" s="295"/>
      <c r="AI123" s="295"/>
      <c r="AJ123" s="295"/>
      <c r="AK123" s="295"/>
    </row>
    <row r="124" spans="2:37" ht="15" customHeight="1" x14ac:dyDescent="0.15">
      <c r="D124" s="6" t="s">
        <v>128</v>
      </c>
      <c r="E124" s="6" t="s">
        <v>133</v>
      </c>
      <c r="F124" s="6" t="s">
        <v>139</v>
      </c>
      <c r="L124" s="6" t="s">
        <v>130</v>
      </c>
      <c r="M124" s="295" t="str">
        <f>ITEM_all_second!$E$136</f>
        <v/>
      </c>
      <c r="N124" s="295"/>
      <c r="O124" s="295"/>
      <c r="P124" s="295"/>
      <c r="Q124" s="295"/>
      <c r="R124" s="295"/>
      <c r="S124" s="12"/>
      <c r="T124" s="9"/>
      <c r="U124" s="12"/>
      <c r="V124" s="12"/>
      <c r="W124" s="12"/>
    </row>
    <row r="125" spans="2:37" ht="15" customHeight="1" x14ac:dyDescent="0.15">
      <c r="D125" s="6" t="s">
        <v>128</v>
      </c>
      <c r="E125" s="6" t="s">
        <v>144</v>
      </c>
      <c r="F125" s="6" t="s">
        <v>730</v>
      </c>
      <c r="L125" s="6" t="s">
        <v>130</v>
      </c>
      <c r="M125" s="295" t="str">
        <f>ITEM_all_second!$E$137</f>
        <v/>
      </c>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row>
    <row r="126" spans="2:37" ht="15" customHeight="1" x14ac:dyDescent="0.15">
      <c r="D126" s="6" t="s">
        <v>128</v>
      </c>
      <c r="E126" s="6" t="s">
        <v>153</v>
      </c>
      <c r="F126" s="6" t="s">
        <v>731</v>
      </c>
      <c r="N126" s="6" t="s">
        <v>130</v>
      </c>
      <c r="O126" s="295" t="str">
        <f>ITEM_all_second!$E$138</f>
        <v/>
      </c>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row>
    <row r="128" spans="2:37" ht="15" customHeight="1" x14ac:dyDescent="0.15">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2:37" ht="15" customHeight="1" x14ac:dyDescent="0.15">
      <c r="B129" s="6" t="s">
        <v>734</v>
      </c>
    </row>
    <row r="130" spans="2:37" ht="15" customHeight="1" x14ac:dyDescent="0.15">
      <c r="D130" s="6" t="s">
        <v>735</v>
      </c>
    </row>
    <row r="131" spans="2:37" ht="15" customHeight="1" x14ac:dyDescent="0.15">
      <c r="D131" s="6" t="s">
        <v>128</v>
      </c>
      <c r="E131" s="6" t="s">
        <v>129</v>
      </c>
      <c r="F131" s="6" t="s">
        <v>141</v>
      </c>
      <c r="L131" s="6" t="s">
        <v>130</v>
      </c>
      <c r="M131" s="9" t="s">
        <v>145</v>
      </c>
      <c r="N131" s="294" t="str">
        <f>ITEM_all_second!$E$139</f>
        <v/>
      </c>
      <c r="O131" s="294"/>
      <c r="P131" s="294"/>
      <c r="Q131" s="294"/>
      <c r="R131" s="9" t="s">
        <v>146</v>
      </c>
      <c r="S131" s="6" t="s">
        <v>710</v>
      </c>
      <c r="X131" s="9" t="s">
        <v>145</v>
      </c>
      <c r="Y131" s="294" t="str">
        <f>ITEM_all_second!$E$140</f>
        <v/>
      </c>
      <c r="Z131" s="294"/>
      <c r="AA131" s="294"/>
      <c r="AB131" s="294"/>
      <c r="AC131" s="9" t="s">
        <v>146</v>
      </c>
      <c r="AG131" s="33" t="s">
        <v>711</v>
      </c>
      <c r="AH131" s="294" t="str">
        <f>ITEM_all_second!$E$141</f>
        <v/>
      </c>
      <c r="AI131" s="294"/>
      <c r="AJ131" s="294"/>
      <c r="AK131" s="9" t="s">
        <v>148</v>
      </c>
    </row>
    <row r="132" spans="2:37" ht="15" customHeight="1" x14ac:dyDescent="0.15">
      <c r="D132" s="6" t="s">
        <v>128</v>
      </c>
      <c r="E132" s="6" t="s">
        <v>131</v>
      </c>
      <c r="F132" s="6" t="s">
        <v>135</v>
      </c>
      <c r="L132" s="6" t="s">
        <v>130</v>
      </c>
      <c r="M132" s="295" t="str">
        <f>ITEM_all_second!$E$142</f>
        <v/>
      </c>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row>
    <row r="133" spans="2:37" ht="15" customHeight="1" x14ac:dyDescent="0.15">
      <c r="D133" s="6" t="s">
        <v>128</v>
      </c>
      <c r="E133" s="6" t="s">
        <v>132</v>
      </c>
      <c r="F133" s="6" t="s">
        <v>142</v>
      </c>
      <c r="L133" s="6" t="s">
        <v>130</v>
      </c>
      <c r="M133" s="9" t="s">
        <v>145</v>
      </c>
      <c r="N133" s="294" t="str">
        <f>ITEM_all_second!$E$143</f>
        <v/>
      </c>
      <c r="O133" s="294"/>
      <c r="P133" s="294"/>
      <c r="Q133" s="294"/>
      <c r="R133" s="9" t="s">
        <v>146</v>
      </c>
      <c r="S133" s="6" t="s">
        <v>147</v>
      </c>
      <c r="X133" s="9" t="s">
        <v>145</v>
      </c>
      <c r="Y133" s="294" t="str">
        <f>ITEM_all_second!$E$144</f>
        <v/>
      </c>
      <c r="Z133" s="294"/>
      <c r="AA133" s="294"/>
      <c r="AB133" s="294"/>
      <c r="AC133" s="9" t="s">
        <v>146</v>
      </c>
      <c r="AG133" s="33" t="s">
        <v>712</v>
      </c>
      <c r="AH133" s="294" t="str">
        <f>ITEM_all_second!$E$145</f>
        <v/>
      </c>
      <c r="AI133" s="294"/>
      <c r="AJ133" s="294"/>
      <c r="AK133" s="9" t="s">
        <v>148</v>
      </c>
    </row>
    <row r="134" spans="2:37" ht="15" customHeight="1" x14ac:dyDescent="0.15">
      <c r="M134" s="295" t="str">
        <f>ITEM_all_second!$E$146</f>
        <v/>
      </c>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row>
    <row r="135" spans="2:37" ht="15" customHeight="1" x14ac:dyDescent="0.15">
      <c r="D135" s="6" t="s">
        <v>128</v>
      </c>
      <c r="E135" s="6" t="s">
        <v>137</v>
      </c>
      <c r="F135" s="6" t="s">
        <v>136</v>
      </c>
      <c r="L135" s="6" t="s">
        <v>130</v>
      </c>
      <c r="M135" s="72" t="s">
        <v>1437</v>
      </c>
      <c r="N135" s="295" t="str">
        <f>ITEM_all_second!$E$147</f>
        <v/>
      </c>
      <c r="O135" s="295"/>
      <c r="P135" s="295"/>
      <c r="Q135" s="295"/>
      <c r="R135" s="295"/>
      <c r="S135" s="12"/>
    </row>
    <row r="136" spans="2:37" ht="15" customHeight="1" x14ac:dyDescent="0.15">
      <c r="D136" s="6" t="s">
        <v>128</v>
      </c>
      <c r="E136" s="6" t="s">
        <v>133</v>
      </c>
      <c r="F136" s="6" t="s">
        <v>143</v>
      </c>
      <c r="L136" s="6" t="s">
        <v>130</v>
      </c>
      <c r="M136" s="295" t="str">
        <f>ITEM_all_second!$E$148</f>
        <v/>
      </c>
      <c r="N136" s="295"/>
      <c r="O136" s="295"/>
      <c r="P136" s="295"/>
      <c r="Q136" s="295"/>
      <c r="R136" s="295"/>
      <c r="S136" s="295"/>
      <c r="T136" s="295"/>
      <c r="U136" s="295"/>
      <c r="V136" s="295"/>
      <c r="W136" s="295"/>
      <c r="X136" s="295"/>
      <c r="Y136" s="295"/>
      <c r="Z136" s="295"/>
      <c r="AA136" s="295"/>
      <c r="AB136" s="295"/>
      <c r="AC136" s="295"/>
      <c r="AD136" s="295"/>
      <c r="AE136" s="295"/>
      <c r="AF136" s="295"/>
      <c r="AG136" s="295"/>
      <c r="AH136" s="295"/>
      <c r="AI136" s="295"/>
      <c r="AJ136" s="295"/>
      <c r="AK136" s="295"/>
    </row>
    <row r="137" spans="2:37" ht="15" customHeight="1" x14ac:dyDescent="0.15">
      <c r="D137" s="6" t="s">
        <v>128</v>
      </c>
      <c r="E137" s="6" t="s">
        <v>144</v>
      </c>
      <c r="F137" s="6" t="s">
        <v>139</v>
      </c>
      <c r="L137" s="6" t="s">
        <v>130</v>
      </c>
      <c r="M137" s="295" t="str">
        <f>ITEM_all_second!$E$149</f>
        <v/>
      </c>
      <c r="N137" s="295"/>
      <c r="O137" s="295"/>
      <c r="P137" s="295"/>
      <c r="Q137" s="295"/>
      <c r="R137" s="295"/>
      <c r="S137" s="12"/>
      <c r="T137" s="9"/>
      <c r="U137" s="12"/>
      <c r="V137" s="12"/>
      <c r="W137" s="12"/>
    </row>
    <row r="138" spans="2:37" ht="15" customHeight="1" x14ac:dyDescent="0.15">
      <c r="D138" s="6" t="s">
        <v>128</v>
      </c>
      <c r="E138" s="6" t="s">
        <v>153</v>
      </c>
      <c r="F138" s="6" t="s">
        <v>738</v>
      </c>
      <c r="O138" s="6" t="s">
        <v>130</v>
      </c>
      <c r="P138" s="295" t="str">
        <f>ITEM_all_second!$E$150</f>
        <v/>
      </c>
      <c r="Q138" s="295"/>
      <c r="R138" s="295"/>
      <c r="S138" s="295"/>
      <c r="T138" s="295"/>
      <c r="U138" s="295" t="str">
        <f>ITEM_all_second!$E$151</f>
        <v/>
      </c>
      <c r="V138" s="295"/>
      <c r="W138" s="295"/>
      <c r="X138" s="295"/>
      <c r="Y138" s="295"/>
      <c r="Z138" s="295" t="str">
        <f>ITEM_all_second!$E$152</f>
        <v/>
      </c>
      <c r="AA138" s="295"/>
      <c r="AB138" s="295"/>
      <c r="AC138" s="295"/>
      <c r="AD138" s="295"/>
      <c r="AE138" s="295" t="str">
        <f>ITEM_all_second!$E$153</f>
        <v/>
      </c>
      <c r="AF138" s="295"/>
      <c r="AG138" s="295"/>
      <c r="AH138" s="295"/>
      <c r="AI138" s="295"/>
    </row>
    <row r="139" spans="2:37" ht="9.9499999999999993" customHeight="1" x14ac:dyDescent="0.15"/>
    <row r="140" spans="2:37" ht="15" customHeight="1" x14ac:dyDescent="0.15">
      <c r="D140" s="6" t="s">
        <v>739</v>
      </c>
    </row>
    <row r="141" spans="2:37" ht="15" customHeight="1" x14ac:dyDescent="0.15">
      <c r="D141" s="6" t="s">
        <v>128</v>
      </c>
      <c r="E141" s="6" t="s">
        <v>129</v>
      </c>
      <c r="F141" s="6" t="s">
        <v>141</v>
      </c>
      <c r="L141" s="6" t="s">
        <v>130</v>
      </c>
      <c r="M141" s="9" t="s">
        <v>145</v>
      </c>
      <c r="N141" s="294" t="str">
        <f>ITEM_all_second!$E$154</f>
        <v/>
      </c>
      <c r="O141" s="294"/>
      <c r="P141" s="294"/>
      <c r="Q141" s="294"/>
      <c r="R141" s="9" t="s">
        <v>146</v>
      </c>
      <c r="S141" s="6" t="s">
        <v>710</v>
      </c>
      <c r="X141" s="9" t="s">
        <v>145</v>
      </c>
      <c r="Y141" s="294" t="str">
        <f>ITEM_all_second!$E$155</f>
        <v/>
      </c>
      <c r="Z141" s="294"/>
      <c r="AA141" s="294"/>
      <c r="AB141" s="294"/>
      <c r="AC141" s="9" t="s">
        <v>146</v>
      </c>
      <c r="AG141" s="33" t="s">
        <v>711</v>
      </c>
      <c r="AH141" s="294" t="str">
        <f>ITEM_all_second!$E$156</f>
        <v/>
      </c>
      <c r="AI141" s="294"/>
      <c r="AJ141" s="294"/>
      <c r="AK141" s="9" t="s">
        <v>148</v>
      </c>
    </row>
    <row r="142" spans="2:37" ht="15" customHeight="1" x14ac:dyDescent="0.15">
      <c r="D142" s="6" t="s">
        <v>128</v>
      </c>
      <c r="E142" s="6" t="s">
        <v>131</v>
      </c>
      <c r="F142" s="6" t="s">
        <v>135</v>
      </c>
      <c r="L142" s="6" t="s">
        <v>130</v>
      </c>
      <c r="M142" s="295" t="str">
        <f>ITEM_all_second!$E$157</f>
        <v/>
      </c>
      <c r="N142" s="295"/>
      <c r="O142" s="295"/>
      <c r="P142" s="295"/>
      <c r="Q142" s="295"/>
      <c r="R142" s="295"/>
      <c r="S142" s="295"/>
      <c r="T142" s="295"/>
      <c r="U142" s="295"/>
      <c r="V142" s="295"/>
      <c r="W142" s="295"/>
      <c r="X142" s="295"/>
      <c r="Y142" s="295"/>
      <c r="Z142" s="295"/>
      <c r="AA142" s="295"/>
      <c r="AB142" s="295"/>
      <c r="AC142" s="295"/>
      <c r="AD142" s="295"/>
      <c r="AE142" s="295"/>
      <c r="AF142" s="295"/>
      <c r="AG142" s="295"/>
      <c r="AH142" s="295"/>
      <c r="AI142" s="295"/>
      <c r="AJ142" s="295"/>
      <c r="AK142" s="295"/>
    </row>
    <row r="143" spans="2:37" ht="15" customHeight="1" x14ac:dyDescent="0.15">
      <c r="D143" s="6" t="s">
        <v>128</v>
      </c>
      <c r="E143" s="6" t="s">
        <v>132</v>
      </c>
      <c r="F143" s="6" t="s">
        <v>142</v>
      </c>
      <c r="L143" s="6" t="s">
        <v>130</v>
      </c>
      <c r="M143" s="9" t="s">
        <v>145</v>
      </c>
      <c r="N143" s="294" t="str">
        <f>ITEM_all_second!$E$158</f>
        <v/>
      </c>
      <c r="O143" s="294"/>
      <c r="P143" s="294"/>
      <c r="Q143" s="294"/>
      <c r="R143" s="9" t="s">
        <v>146</v>
      </c>
      <c r="S143" s="6" t="s">
        <v>147</v>
      </c>
      <c r="X143" s="9" t="s">
        <v>145</v>
      </c>
      <c r="Y143" s="294" t="str">
        <f>ITEM_all_second!$E$159</f>
        <v/>
      </c>
      <c r="Z143" s="294"/>
      <c r="AA143" s="294"/>
      <c r="AB143" s="294"/>
      <c r="AC143" s="9" t="s">
        <v>146</v>
      </c>
      <c r="AG143" s="33" t="s">
        <v>712</v>
      </c>
      <c r="AH143" s="294" t="str">
        <f>ITEM_all_second!$E$160</f>
        <v/>
      </c>
      <c r="AI143" s="294"/>
      <c r="AJ143" s="294"/>
      <c r="AK143" s="9" t="s">
        <v>148</v>
      </c>
    </row>
    <row r="144" spans="2:37" ht="15" customHeight="1" x14ac:dyDescent="0.15">
      <c r="M144" s="295" t="str">
        <f>ITEM_all_second!$E$161</f>
        <v/>
      </c>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row>
    <row r="145" spans="4:37" ht="15" customHeight="1" x14ac:dyDescent="0.15">
      <c r="D145" s="6" t="s">
        <v>128</v>
      </c>
      <c r="E145" s="6" t="s">
        <v>137</v>
      </c>
      <c r="F145" s="6" t="s">
        <v>136</v>
      </c>
      <c r="L145" s="6" t="s">
        <v>130</v>
      </c>
      <c r="M145" s="72" t="s">
        <v>1437</v>
      </c>
      <c r="N145" s="295" t="str">
        <f>ITEM_all_second!$E$162</f>
        <v/>
      </c>
      <c r="O145" s="295"/>
      <c r="P145" s="295"/>
      <c r="Q145" s="295"/>
      <c r="R145" s="295"/>
      <c r="S145" s="12"/>
    </row>
    <row r="146" spans="4:37" ht="15" customHeight="1" x14ac:dyDescent="0.15">
      <c r="D146" s="6" t="s">
        <v>128</v>
      </c>
      <c r="E146" s="6" t="s">
        <v>133</v>
      </c>
      <c r="F146" s="6" t="s">
        <v>143</v>
      </c>
      <c r="L146" s="6" t="s">
        <v>130</v>
      </c>
      <c r="M146" s="295" t="str">
        <f>ITEM_all_second!$E$163</f>
        <v/>
      </c>
      <c r="N146" s="295"/>
      <c r="O146" s="295"/>
      <c r="P146" s="295"/>
      <c r="Q146" s="295"/>
      <c r="R146" s="295"/>
      <c r="S146" s="295"/>
      <c r="T146" s="295"/>
      <c r="U146" s="295"/>
      <c r="V146" s="295"/>
      <c r="W146" s="295"/>
      <c r="X146" s="295"/>
      <c r="Y146" s="295"/>
      <c r="Z146" s="295"/>
      <c r="AA146" s="295"/>
      <c r="AB146" s="295"/>
      <c r="AC146" s="295"/>
      <c r="AD146" s="295"/>
      <c r="AE146" s="295"/>
      <c r="AF146" s="295"/>
      <c r="AG146" s="295"/>
      <c r="AH146" s="295"/>
      <c r="AI146" s="295"/>
      <c r="AJ146" s="295"/>
      <c r="AK146" s="295"/>
    </row>
    <row r="147" spans="4:37" ht="15" customHeight="1" x14ac:dyDescent="0.15">
      <c r="D147" s="6" t="s">
        <v>128</v>
      </c>
      <c r="E147" s="6" t="s">
        <v>144</v>
      </c>
      <c r="F147" s="6" t="s">
        <v>139</v>
      </c>
      <c r="L147" s="6" t="s">
        <v>130</v>
      </c>
      <c r="M147" s="295" t="str">
        <f>ITEM_all_second!$E$164</f>
        <v/>
      </c>
      <c r="N147" s="295"/>
      <c r="O147" s="295"/>
      <c r="P147" s="295"/>
      <c r="Q147" s="295"/>
      <c r="R147" s="295"/>
      <c r="S147" s="12"/>
      <c r="T147" s="9"/>
      <c r="U147" s="12"/>
      <c r="V147" s="12"/>
      <c r="W147" s="12"/>
    </row>
    <row r="148" spans="4:37" ht="15" customHeight="1" x14ac:dyDescent="0.15">
      <c r="D148" s="6" t="s">
        <v>128</v>
      </c>
      <c r="E148" s="6" t="s">
        <v>153</v>
      </c>
      <c r="F148" s="6" t="s">
        <v>738</v>
      </c>
      <c r="O148" s="6" t="s">
        <v>130</v>
      </c>
      <c r="P148" s="295" t="str">
        <f>ITEM_all_second!$E$165</f>
        <v/>
      </c>
      <c r="Q148" s="295"/>
      <c r="R148" s="295"/>
      <c r="S148" s="295"/>
      <c r="T148" s="295"/>
      <c r="U148" s="295" t="str">
        <f>ITEM_all_second!$E$166</f>
        <v/>
      </c>
      <c r="V148" s="295"/>
      <c r="W148" s="295"/>
      <c r="X148" s="295"/>
      <c r="Y148" s="295"/>
      <c r="Z148" s="295" t="str">
        <f>ITEM_all_second!$E$167</f>
        <v/>
      </c>
      <c r="AA148" s="295"/>
      <c r="AB148" s="295"/>
      <c r="AC148" s="295"/>
      <c r="AD148" s="295"/>
      <c r="AE148" s="295" t="str">
        <f>ITEM_all_second!$E$168</f>
        <v/>
      </c>
      <c r="AF148" s="295"/>
      <c r="AG148" s="295"/>
      <c r="AH148" s="295"/>
      <c r="AI148" s="295"/>
    </row>
    <row r="149" spans="4:37" ht="9.9499999999999993" customHeight="1" x14ac:dyDescent="0.15"/>
    <row r="150" spans="4:37" ht="15" customHeight="1" x14ac:dyDescent="0.15">
      <c r="D150" s="6" t="s">
        <v>128</v>
      </c>
      <c r="E150" s="6" t="s">
        <v>129</v>
      </c>
      <c r="F150" s="6" t="s">
        <v>141</v>
      </c>
      <c r="L150" s="6" t="s">
        <v>130</v>
      </c>
      <c r="M150" s="9" t="s">
        <v>145</v>
      </c>
      <c r="N150" s="294" t="str">
        <f>ITEM_all_second!$E$169</f>
        <v/>
      </c>
      <c r="O150" s="294"/>
      <c r="P150" s="294"/>
      <c r="Q150" s="294"/>
      <c r="R150" s="9" t="s">
        <v>146</v>
      </c>
      <c r="S150" s="6" t="s">
        <v>710</v>
      </c>
      <c r="X150" s="9" t="s">
        <v>145</v>
      </c>
      <c r="Y150" s="294" t="str">
        <f>ITEM_all_second!$E$170</f>
        <v/>
      </c>
      <c r="Z150" s="294"/>
      <c r="AA150" s="294"/>
      <c r="AB150" s="294"/>
      <c r="AC150" s="9" t="s">
        <v>146</v>
      </c>
      <c r="AG150" s="33" t="s">
        <v>711</v>
      </c>
      <c r="AH150" s="294" t="str">
        <f>ITEM_all_second!$E$171</f>
        <v/>
      </c>
      <c r="AI150" s="294"/>
      <c r="AJ150" s="294"/>
      <c r="AK150" s="9" t="s">
        <v>148</v>
      </c>
    </row>
    <row r="151" spans="4:37" ht="15" customHeight="1" x14ac:dyDescent="0.15">
      <c r="D151" s="6" t="s">
        <v>128</v>
      </c>
      <c r="E151" s="6" t="s">
        <v>131</v>
      </c>
      <c r="F151" s="6" t="s">
        <v>135</v>
      </c>
      <c r="L151" s="6" t="s">
        <v>130</v>
      </c>
      <c r="M151" s="295" t="str">
        <f>ITEM_all_second!$E$172</f>
        <v/>
      </c>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5"/>
      <c r="AJ151" s="295"/>
      <c r="AK151" s="295"/>
    </row>
    <row r="152" spans="4:37" ht="15" customHeight="1" x14ac:dyDescent="0.15">
      <c r="D152" s="6" t="s">
        <v>128</v>
      </c>
      <c r="E152" s="6" t="s">
        <v>132</v>
      </c>
      <c r="F152" s="6" t="s">
        <v>142</v>
      </c>
      <c r="L152" s="6" t="s">
        <v>130</v>
      </c>
      <c r="M152" s="9" t="s">
        <v>145</v>
      </c>
      <c r="N152" s="294" t="str">
        <f>ITEM_all_second!$E$173</f>
        <v/>
      </c>
      <c r="O152" s="294"/>
      <c r="P152" s="294"/>
      <c r="Q152" s="294"/>
      <c r="R152" s="9" t="s">
        <v>146</v>
      </c>
      <c r="S152" s="6" t="s">
        <v>147</v>
      </c>
      <c r="X152" s="9" t="s">
        <v>145</v>
      </c>
      <c r="Y152" s="294" t="str">
        <f>ITEM_all_second!$E$174</f>
        <v/>
      </c>
      <c r="Z152" s="294"/>
      <c r="AA152" s="294"/>
      <c r="AB152" s="294"/>
      <c r="AC152" s="9" t="s">
        <v>146</v>
      </c>
      <c r="AG152" s="33" t="s">
        <v>712</v>
      </c>
      <c r="AH152" s="294" t="str">
        <f>ITEM_all_second!$E$175</f>
        <v/>
      </c>
      <c r="AI152" s="294"/>
      <c r="AJ152" s="294"/>
      <c r="AK152" s="9" t="s">
        <v>148</v>
      </c>
    </row>
    <row r="153" spans="4:37" ht="15" customHeight="1" x14ac:dyDescent="0.15">
      <c r="M153" s="295" t="str">
        <f>ITEM_all_second!$E$176</f>
        <v/>
      </c>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295"/>
      <c r="AK153" s="295"/>
    </row>
    <row r="154" spans="4:37" ht="15" customHeight="1" x14ac:dyDescent="0.15">
      <c r="D154" s="6" t="s">
        <v>128</v>
      </c>
      <c r="E154" s="6" t="s">
        <v>137</v>
      </c>
      <c r="F154" s="6" t="s">
        <v>136</v>
      </c>
      <c r="L154" s="6" t="s">
        <v>130</v>
      </c>
      <c r="M154" s="72" t="s">
        <v>1437</v>
      </c>
      <c r="N154" s="295" t="str">
        <f>ITEM_all_second!$E$177</f>
        <v/>
      </c>
      <c r="O154" s="295"/>
      <c r="P154" s="295"/>
      <c r="Q154" s="295"/>
      <c r="R154" s="295"/>
      <c r="S154" s="12"/>
    </row>
    <row r="155" spans="4:37" ht="15" customHeight="1" x14ac:dyDescent="0.15">
      <c r="D155" s="6" t="s">
        <v>128</v>
      </c>
      <c r="E155" s="6" t="s">
        <v>133</v>
      </c>
      <c r="F155" s="6" t="s">
        <v>143</v>
      </c>
      <c r="L155" s="6" t="s">
        <v>130</v>
      </c>
      <c r="M155" s="295" t="str">
        <f>ITEM_all_second!$E$178</f>
        <v/>
      </c>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5"/>
    </row>
    <row r="156" spans="4:37" ht="15" customHeight="1" x14ac:dyDescent="0.15">
      <c r="D156" s="6" t="s">
        <v>128</v>
      </c>
      <c r="E156" s="6" t="s">
        <v>144</v>
      </c>
      <c r="F156" s="6" t="s">
        <v>139</v>
      </c>
      <c r="L156" s="6" t="s">
        <v>130</v>
      </c>
      <c r="M156" s="295" t="str">
        <f>ITEM_all_second!$E$179</f>
        <v/>
      </c>
      <c r="N156" s="295"/>
      <c r="O156" s="295"/>
      <c r="P156" s="295"/>
      <c r="Q156" s="295"/>
      <c r="R156" s="295"/>
      <c r="S156" s="12"/>
      <c r="T156" s="9"/>
      <c r="U156" s="12"/>
      <c r="V156" s="12"/>
      <c r="W156" s="12"/>
    </row>
    <row r="157" spans="4:37" ht="15" customHeight="1" x14ac:dyDescent="0.15">
      <c r="D157" s="6" t="s">
        <v>128</v>
      </c>
      <c r="E157" s="6" t="s">
        <v>153</v>
      </c>
      <c r="F157" s="6" t="s">
        <v>738</v>
      </c>
      <c r="O157" s="6" t="s">
        <v>130</v>
      </c>
      <c r="P157" s="295" t="str">
        <f>ITEM_all_second!$E$180</f>
        <v/>
      </c>
      <c r="Q157" s="295"/>
      <c r="R157" s="295"/>
      <c r="S157" s="295"/>
      <c r="T157" s="295"/>
      <c r="U157" s="295" t="str">
        <f>ITEM_all_second!$E$181</f>
        <v/>
      </c>
      <c r="V157" s="295"/>
      <c r="W157" s="295"/>
      <c r="X157" s="295"/>
      <c r="Y157" s="295"/>
      <c r="Z157" s="295" t="str">
        <f>ITEM_all_second!$E$182</f>
        <v/>
      </c>
      <c r="AA157" s="295"/>
      <c r="AB157" s="295"/>
      <c r="AC157" s="295"/>
      <c r="AD157" s="295"/>
      <c r="AE157" s="295" t="str">
        <f>ITEM_all_second!$E$183</f>
        <v/>
      </c>
      <c r="AF157" s="295"/>
      <c r="AG157" s="295"/>
      <c r="AH157" s="295"/>
      <c r="AI157" s="295"/>
    </row>
    <row r="158" spans="4:37" ht="9.9499999999999993" customHeight="1" x14ac:dyDescent="0.15"/>
    <row r="159" spans="4:37" ht="15" customHeight="1" x14ac:dyDescent="0.15">
      <c r="D159" s="6" t="s">
        <v>128</v>
      </c>
      <c r="E159" s="6" t="s">
        <v>129</v>
      </c>
      <c r="F159" s="6" t="s">
        <v>141</v>
      </c>
      <c r="L159" s="6" t="s">
        <v>130</v>
      </c>
      <c r="M159" s="9" t="s">
        <v>145</v>
      </c>
      <c r="N159" s="294" t="str">
        <f>ITEM_all_second!$E$184</f>
        <v/>
      </c>
      <c r="O159" s="294"/>
      <c r="P159" s="294"/>
      <c r="Q159" s="294"/>
      <c r="R159" s="9" t="s">
        <v>146</v>
      </c>
      <c r="S159" s="6" t="s">
        <v>710</v>
      </c>
      <c r="X159" s="9" t="s">
        <v>145</v>
      </c>
      <c r="Y159" s="294" t="str">
        <f>ITEM_all_second!$E$185</f>
        <v/>
      </c>
      <c r="Z159" s="294"/>
      <c r="AA159" s="294"/>
      <c r="AB159" s="294"/>
      <c r="AC159" s="9" t="s">
        <v>146</v>
      </c>
      <c r="AG159" s="33" t="s">
        <v>711</v>
      </c>
      <c r="AH159" s="294" t="str">
        <f>ITEM_all_second!$E$186</f>
        <v/>
      </c>
      <c r="AI159" s="294"/>
      <c r="AJ159" s="294"/>
      <c r="AK159" s="9" t="s">
        <v>148</v>
      </c>
    </row>
    <row r="160" spans="4:37" ht="15" customHeight="1" x14ac:dyDescent="0.15">
      <c r="D160" s="6" t="s">
        <v>128</v>
      </c>
      <c r="E160" s="6" t="s">
        <v>131</v>
      </c>
      <c r="F160" s="6" t="s">
        <v>135</v>
      </c>
      <c r="L160" s="6" t="s">
        <v>130</v>
      </c>
      <c r="M160" s="295" t="str">
        <f>ITEM_all_second!$E$187</f>
        <v/>
      </c>
      <c r="N160" s="295"/>
      <c r="O160" s="295"/>
      <c r="P160" s="295"/>
      <c r="Q160" s="295"/>
      <c r="R160" s="295"/>
      <c r="S160" s="295"/>
      <c r="T160" s="295"/>
      <c r="U160" s="295"/>
      <c r="V160" s="295"/>
      <c r="W160" s="295"/>
      <c r="X160" s="295"/>
      <c r="Y160" s="295"/>
      <c r="Z160" s="295"/>
      <c r="AA160" s="295"/>
      <c r="AB160" s="295"/>
      <c r="AC160" s="295"/>
      <c r="AD160" s="295"/>
      <c r="AE160" s="295"/>
      <c r="AF160" s="295"/>
      <c r="AG160" s="295"/>
      <c r="AH160" s="295"/>
      <c r="AI160" s="295"/>
      <c r="AJ160" s="295"/>
      <c r="AK160" s="295"/>
    </row>
    <row r="161" spans="2:37" ht="15" customHeight="1" x14ac:dyDescent="0.15">
      <c r="D161" s="6" t="s">
        <v>128</v>
      </c>
      <c r="E161" s="6" t="s">
        <v>132</v>
      </c>
      <c r="F161" s="6" t="s">
        <v>142</v>
      </c>
      <c r="L161" s="6" t="s">
        <v>130</v>
      </c>
      <c r="M161" s="9" t="s">
        <v>145</v>
      </c>
      <c r="N161" s="294" t="str">
        <f>ITEM_all_second!$E$188</f>
        <v/>
      </c>
      <c r="O161" s="294"/>
      <c r="P161" s="294"/>
      <c r="Q161" s="294"/>
      <c r="R161" s="9" t="s">
        <v>146</v>
      </c>
      <c r="S161" s="6" t="s">
        <v>147</v>
      </c>
      <c r="X161" s="9" t="s">
        <v>145</v>
      </c>
      <c r="Y161" s="294" t="str">
        <f>ITEM_all_second!$E$189</f>
        <v/>
      </c>
      <c r="Z161" s="294"/>
      <c r="AA161" s="294"/>
      <c r="AB161" s="294"/>
      <c r="AC161" s="9" t="s">
        <v>146</v>
      </c>
      <c r="AG161" s="33" t="s">
        <v>712</v>
      </c>
      <c r="AH161" s="294" t="str">
        <f>ITEM_all_second!$E$190</f>
        <v/>
      </c>
      <c r="AI161" s="294"/>
      <c r="AJ161" s="294"/>
      <c r="AK161" s="9" t="s">
        <v>148</v>
      </c>
    </row>
    <row r="162" spans="2:37" ht="15" customHeight="1" x14ac:dyDescent="0.15">
      <c r="M162" s="295" t="str">
        <f>ITEM_all_second!$E$191</f>
        <v/>
      </c>
      <c r="N162" s="295"/>
      <c r="O162" s="295"/>
      <c r="P162" s="295"/>
      <c r="Q162" s="295"/>
      <c r="R162" s="295"/>
      <c r="S162" s="295"/>
      <c r="T162" s="295"/>
      <c r="U162" s="295"/>
      <c r="V162" s="295"/>
      <c r="W162" s="295"/>
      <c r="X162" s="295"/>
      <c r="Y162" s="295"/>
      <c r="Z162" s="295"/>
      <c r="AA162" s="295"/>
      <c r="AB162" s="295"/>
      <c r="AC162" s="295"/>
      <c r="AD162" s="295"/>
      <c r="AE162" s="295"/>
      <c r="AF162" s="295"/>
      <c r="AG162" s="295"/>
      <c r="AH162" s="295"/>
      <c r="AI162" s="295"/>
      <c r="AJ162" s="295"/>
      <c r="AK162" s="295"/>
    </row>
    <row r="163" spans="2:37" ht="15" customHeight="1" x14ac:dyDescent="0.15">
      <c r="D163" s="6" t="s">
        <v>128</v>
      </c>
      <c r="E163" s="6" t="s">
        <v>137</v>
      </c>
      <c r="F163" s="6" t="s">
        <v>136</v>
      </c>
      <c r="L163" s="6" t="s">
        <v>130</v>
      </c>
      <c r="M163" s="72" t="s">
        <v>1437</v>
      </c>
      <c r="N163" s="295" t="str">
        <f>ITEM_all_second!$E$192</f>
        <v/>
      </c>
      <c r="O163" s="295"/>
      <c r="P163" s="295"/>
      <c r="Q163" s="295"/>
      <c r="R163" s="295"/>
      <c r="S163" s="12"/>
    </row>
    <row r="164" spans="2:37" ht="15" customHeight="1" x14ac:dyDescent="0.15">
      <c r="D164" s="6" t="s">
        <v>128</v>
      </c>
      <c r="E164" s="6" t="s">
        <v>133</v>
      </c>
      <c r="F164" s="6" t="s">
        <v>143</v>
      </c>
      <c r="L164" s="6" t="s">
        <v>130</v>
      </c>
      <c r="M164" s="295" t="str">
        <f>ITEM_all_second!$E$193</f>
        <v/>
      </c>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c r="AK164" s="295"/>
    </row>
    <row r="165" spans="2:37" ht="15" customHeight="1" x14ac:dyDescent="0.15">
      <c r="D165" s="6" t="s">
        <v>128</v>
      </c>
      <c r="E165" s="6" t="s">
        <v>144</v>
      </c>
      <c r="F165" s="6" t="s">
        <v>139</v>
      </c>
      <c r="L165" s="6" t="s">
        <v>130</v>
      </c>
      <c r="M165" s="295" t="str">
        <f>ITEM_all_second!$E$194</f>
        <v/>
      </c>
      <c r="N165" s="295"/>
      <c r="O165" s="295"/>
      <c r="P165" s="295"/>
      <c r="Q165" s="295"/>
      <c r="R165" s="295"/>
      <c r="S165" s="12"/>
      <c r="T165" s="9"/>
      <c r="U165" s="12"/>
      <c r="V165" s="12"/>
      <c r="W165" s="12"/>
    </row>
    <row r="166" spans="2:37" ht="15" customHeight="1" x14ac:dyDescent="0.15">
      <c r="B166" s="30"/>
      <c r="C166" s="30"/>
      <c r="D166" s="30" t="s">
        <v>128</v>
      </c>
      <c r="E166" s="30" t="s">
        <v>153</v>
      </c>
      <c r="F166" s="30" t="s">
        <v>738</v>
      </c>
      <c r="G166" s="30"/>
      <c r="H166" s="30"/>
      <c r="I166" s="30"/>
      <c r="J166" s="30"/>
      <c r="K166" s="30"/>
      <c r="L166" s="30"/>
      <c r="M166" s="30"/>
      <c r="N166" s="30"/>
      <c r="O166" s="30" t="s">
        <v>130</v>
      </c>
      <c r="P166" s="301" t="str">
        <f>ITEM_all_second!$E$195</f>
        <v/>
      </c>
      <c r="Q166" s="301"/>
      <c r="R166" s="301"/>
      <c r="S166" s="301"/>
      <c r="T166" s="301"/>
      <c r="U166" s="301" t="str">
        <f>ITEM_all_second!$E$196</f>
        <v/>
      </c>
      <c r="V166" s="301"/>
      <c r="W166" s="301"/>
      <c r="X166" s="301"/>
      <c r="Y166" s="301"/>
      <c r="Z166" s="301" t="str">
        <f>ITEM_all_second!$E$197</f>
        <v/>
      </c>
      <c r="AA166" s="301"/>
      <c r="AB166" s="301"/>
      <c r="AC166" s="301"/>
      <c r="AD166" s="301"/>
      <c r="AE166" s="301" t="str">
        <f>ITEM_all_second!$E$198</f>
        <v/>
      </c>
      <c r="AF166" s="301"/>
      <c r="AG166" s="301"/>
      <c r="AH166" s="301"/>
      <c r="AI166" s="301"/>
      <c r="AJ166" s="30"/>
      <c r="AK166" s="30"/>
    </row>
    <row r="167" spans="2:37" ht="15" customHeight="1" x14ac:dyDescent="0.15">
      <c r="B167" s="6" t="s">
        <v>740</v>
      </c>
    </row>
    <row r="168" spans="2:37" ht="15" customHeight="1" x14ac:dyDescent="0.15">
      <c r="D168" s="6" t="s">
        <v>128</v>
      </c>
      <c r="E168" s="6" t="s">
        <v>129</v>
      </c>
      <c r="F168" s="6" t="s">
        <v>135</v>
      </c>
      <c r="L168" s="6" t="s">
        <v>130</v>
      </c>
      <c r="M168" s="295" t="str">
        <f>ITEM_all_second!$E$199</f>
        <v/>
      </c>
      <c r="N168" s="295"/>
      <c r="O168" s="295"/>
      <c r="P168" s="295"/>
      <c r="Q168" s="295"/>
      <c r="R168" s="295"/>
      <c r="S168" s="295"/>
      <c r="T168" s="295"/>
      <c r="U168" s="295"/>
      <c r="V168" s="295"/>
      <c r="W168" s="295"/>
      <c r="X168" s="295"/>
      <c r="Y168" s="295"/>
      <c r="Z168" s="295"/>
      <c r="AA168" s="295"/>
      <c r="AB168" s="295"/>
      <c r="AC168" s="295"/>
      <c r="AD168" s="295"/>
      <c r="AE168" s="295"/>
      <c r="AF168" s="295"/>
      <c r="AG168" s="295"/>
      <c r="AH168" s="295"/>
      <c r="AI168" s="295"/>
      <c r="AJ168" s="295"/>
      <c r="AK168" s="295"/>
    </row>
    <row r="169" spans="2:37" ht="15" customHeight="1" x14ac:dyDescent="0.15">
      <c r="D169" s="6" t="s">
        <v>128</v>
      </c>
      <c r="E169" s="6" t="s">
        <v>131</v>
      </c>
      <c r="F169" s="6" t="s">
        <v>741</v>
      </c>
      <c r="L169" s="6" t="s">
        <v>130</v>
      </c>
      <c r="M169" s="6" t="s">
        <v>742</v>
      </c>
      <c r="R169" s="9" t="s">
        <v>145</v>
      </c>
      <c r="S169" s="294" t="str">
        <f>ITEM_all_second!$E$200</f>
        <v/>
      </c>
      <c r="T169" s="294"/>
      <c r="U169" s="294"/>
      <c r="V169" s="294"/>
      <c r="W169" s="294"/>
      <c r="X169" s="294"/>
      <c r="Y169" s="9" t="s">
        <v>146</v>
      </c>
      <c r="Z169" s="33" t="s">
        <v>743</v>
      </c>
      <c r="AA169" s="294" t="str">
        <f>ITEM_all_second!$E$201</f>
        <v/>
      </c>
      <c r="AB169" s="294"/>
      <c r="AC169" s="294"/>
      <c r="AD169" s="294" t="str">
        <f>ITEM_all_second!$E$202</f>
        <v/>
      </c>
      <c r="AE169" s="294"/>
      <c r="AF169" s="294"/>
      <c r="AG169" s="9" t="s">
        <v>148</v>
      </c>
    </row>
    <row r="170" spans="2:37" ht="15" customHeight="1" x14ac:dyDescent="0.15">
      <c r="M170" s="295" t="str">
        <f>ITEM_all_second!$E$203</f>
        <v/>
      </c>
      <c r="N170" s="295"/>
      <c r="O170" s="295"/>
      <c r="P170" s="295"/>
      <c r="Q170" s="295"/>
      <c r="R170" s="295"/>
      <c r="S170" s="295"/>
      <c r="T170" s="295"/>
      <c r="U170" s="295"/>
      <c r="V170" s="295"/>
      <c r="W170" s="295"/>
      <c r="X170" s="295"/>
      <c r="Y170" s="295"/>
      <c r="Z170" s="295"/>
      <c r="AA170" s="295"/>
      <c r="AB170" s="295"/>
      <c r="AC170" s="295"/>
      <c r="AD170" s="295"/>
      <c r="AE170" s="295"/>
      <c r="AF170" s="295"/>
      <c r="AG170" s="295"/>
      <c r="AH170" s="295"/>
      <c r="AI170" s="295"/>
      <c r="AJ170" s="295"/>
      <c r="AK170" s="295"/>
    </row>
    <row r="171" spans="2:37" ht="15" customHeight="1" x14ac:dyDescent="0.15">
      <c r="D171" s="6" t="s">
        <v>128</v>
      </c>
      <c r="E171" s="6" t="s">
        <v>1556</v>
      </c>
      <c r="F171" s="6" t="s">
        <v>136</v>
      </c>
      <c r="L171" s="6" t="s">
        <v>130</v>
      </c>
      <c r="M171" s="72" t="s">
        <v>1437</v>
      </c>
      <c r="N171" s="295" t="str">
        <f>ITEM_all_second!$E$204</f>
        <v/>
      </c>
      <c r="O171" s="295"/>
      <c r="P171" s="295"/>
      <c r="Q171" s="295"/>
      <c r="R171" s="295"/>
      <c r="S171" s="12"/>
    </row>
    <row r="172" spans="2:37" ht="15" customHeight="1" x14ac:dyDescent="0.15">
      <c r="D172" s="6" t="s">
        <v>128</v>
      </c>
      <c r="E172" s="6" t="s">
        <v>1557</v>
      </c>
      <c r="F172" s="6" t="s">
        <v>143</v>
      </c>
      <c r="L172" s="6" t="s">
        <v>130</v>
      </c>
      <c r="M172" s="295" t="str">
        <f>ITEM_all_second!$E$205</f>
        <v/>
      </c>
      <c r="N172" s="295"/>
      <c r="O172" s="295"/>
      <c r="P172" s="295"/>
      <c r="Q172" s="295"/>
      <c r="R172" s="295"/>
      <c r="S172" s="295"/>
      <c r="T172" s="295"/>
      <c r="U172" s="295"/>
      <c r="V172" s="295"/>
      <c r="W172" s="295"/>
      <c r="X172" s="295"/>
      <c r="Y172" s="295"/>
      <c r="Z172" s="295"/>
      <c r="AA172" s="295"/>
      <c r="AB172" s="295"/>
      <c r="AC172" s="295"/>
      <c r="AD172" s="295"/>
      <c r="AE172" s="295"/>
      <c r="AF172" s="295"/>
      <c r="AG172" s="295"/>
      <c r="AH172" s="295"/>
      <c r="AI172" s="295"/>
      <c r="AJ172" s="295"/>
      <c r="AK172" s="295"/>
    </row>
    <row r="173" spans="2:37" ht="15" customHeight="1" x14ac:dyDescent="0.15">
      <c r="B173" s="30"/>
      <c r="C173" s="30"/>
      <c r="D173" s="30" t="s">
        <v>128</v>
      </c>
      <c r="E173" s="30" t="s">
        <v>1558</v>
      </c>
      <c r="F173" s="30" t="s">
        <v>139</v>
      </c>
      <c r="G173" s="30"/>
      <c r="H173" s="30"/>
      <c r="I173" s="30"/>
      <c r="J173" s="30"/>
      <c r="K173" s="30"/>
      <c r="L173" s="30" t="s">
        <v>130</v>
      </c>
      <c r="M173" s="301" t="str">
        <f>ITEM_all_second!$E$206</f>
        <v/>
      </c>
      <c r="N173" s="301"/>
      <c r="O173" s="301"/>
      <c r="P173" s="301"/>
      <c r="Q173" s="301"/>
      <c r="R173" s="301"/>
      <c r="S173" s="51"/>
      <c r="T173" s="32"/>
      <c r="U173" s="51"/>
      <c r="V173" s="51"/>
      <c r="W173" s="51"/>
      <c r="X173" s="30"/>
      <c r="Y173" s="30"/>
      <c r="Z173" s="30"/>
      <c r="AA173" s="30"/>
      <c r="AB173" s="30"/>
      <c r="AC173" s="30"/>
      <c r="AD173" s="30"/>
      <c r="AE173" s="30"/>
      <c r="AF173" s="30"/>
      <c r="AG173" s="30"/>
      <c r="AH173" s="30"/>
      <c r="AI173" s="30"/>
      <c r="AJ173" s="30"/>
      <c r="AK173" s="30"/>
    </row>
    <row r="174" spans="2:37" ht="15" hidden="1" customHeight="1" x14ac:dyDescent="0.15">
      <c r="B174" s="6" t="s">
        <v>744</v>
      </c>
    </row>
    <row r="175" spans="2:37" ht="15" hidden="1" customHeight="1" x14ac:dyDescent="0.15">
      <c r="E175" s="36" t="s">
        <v>171</v>
      </c>
      <c r="F175" s="6" t="s">
        <v>745</v>
      </c>
      <c r="M175" s="9" t="s">
        <v>145</v>
      </c>
      <c r="N175" s="295"/>
      <c r="O175" s="295"/>
      <c r="P175" s="295"/>
      <c r="Q175" s="295"/>
      <c r="R175" s="295"/>
      <c r="S175" s="295"/>
      <c r="T175" s="295"/>
      <c r="U175" s="295"/>
      <c r="V175" s="295"/>
      <c r="W175" s="295"/>
      <c r="X175" s="295"/>
      <c r="Y175" s="295"/>
      <c r="Z175" s="295"/>
      <c r="AA175" s="295"/>
      <c r="AB175" s="295"/>
      <c r="AC175" s="295"/>
      <c r="AD175" s="295"/>
      <c r="AE175" s="295"/>
      <c r="AF175" s="295"/>
      <c r="AG175" s="295"/>
      <c r="AH175" s="295"/>
      <c r="AI175" s="295"/>
      <c r="AJ175" s="295"/>
      <c r="AK175" s="9" t="s">
        <v>146</v>
      </c>
    </row>
    <row r="176" spans="2:37" ht="15" hidden="1" customHeight="1" x14ac:dyDescent="0.15">
      <c r="E176" s="36" t="s">
        <v>171</v>
      </c>
      <c r="F176" s="6" t="s">
        <v>746</v>
      </c>
      <c r="M176" s="9" t="s">
        <v>145</v>
      </c>
      <c r="N176" s="295"/>
      <c r="O176" s="295"/>
      <c r="P176" s="295"/>
      <c r="Q176" s="295"/>
      <c r="R176" s="295"/>
      <c r="S176" s="295"/>
      <c r="T176" s="295"/>
      <c r="U176" s="295"/>
      <c r="V176" s="295"/>
      <c r="W176" s="295"/>
      <c r="X176" s="295"/>
      <c r="Y176" s="295"/>
      <c r="Z176" s="295"/>
      <c r="AA176" s="295"/>
      <c r="AB176" s="295"/>
      <c r="AC176" s="295"/>
      <c r="AD176" s="295"/>
      <c r="AE176" s="295"/>
      <c r="AF176" s="295"/>
      <c r="AG176" s="295"/>
      <c r="AH176" s="295"/>
      <c r="AI176" s="295"/>
      <c r="AJ176" s="295"/>
      <c r="AK176" s="9" t="s">
        <v>146</v>
      </c>
    </row>
    <row r="177" spans="2:37" ht="15" hidden="1" customHeight="1" x14ac:dyDescent="0.15">
      <c r="B177" s="30"/>
      <c r="C177" s="30"/>
      <c r="D177" s="30"/>
      <c r="E177" s="5" t="s">
        <v>171</v>
      </c>
      <c r="F177" s="30" t="s">
        <v>747</v>
      </c>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2:37" ht="15" hidden="1" customHeight="1" x14ac:dyDescent="0.15">
      <c r="B178" s="6" t="s">
        <v>748</v>
      </c>
    </row>
    <row r="179" spans="2:37" ht="15" hidden="1" customHeight="1" x14ac:dyDescent="0.15">
      <c r="E179" s="36" t="s">
        <v>171</v>
      </c>
      <c r="F179" s="6" t="s">
        <v>749</v>
      </c>
      <c r="M179" s="9" t="s">
        <v>145</v>
      </c>
      <c r="N179" s="295"/>
      <c r="O179" s="295"/>
      <c r="P179" s="295"/>
      <c r="Q179" s="295"/>
      <c r="R179" s="295"/>
      <c r="S179" s="295"/>
      <c r="T179" s="295"/>
      <c r="U179" s="295"/>
      <c r="V179" s="295"/>
      <c r="W179" s="295"/>
      <c r="X179" s="295"/>
      <c r="Y179" s="295"/>
      <c r="Z179" s="295"/>
      <c r="AA179" s="295"/>
      <c r="AB179" s="295"/>
      <c r="AC179" s="295"/>
      <c r="AD179" s="295"/>
      <c r="AE179" s="295"/>
      <c r="AF179" s="295"/>
      <c r="AG179" s="295"/>
      <c r="AH179" s="295"/>
      <c r="AI179" s="295"/>
      <c r="AJ179" s="295"/>
      <c r="AK179" s="9" t="s">
        <v>146</v>
      </c>
    </row>
    <row r="180" spans="2:37" ht="15" hidden="1" customHeight="1" x14ac:dyDescent="0.15">
      <c r="E180" s="36" t="s">
        <v>171</v>
      </c>
      <c r="F180" s="6" t="s">
        <v>750</v>
      </c>
      <c r="M180" s="9" t="s">
        <v>145</v>
      </c>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5"/>
      <c r="AI180" s="295"/>
      <c r="AJ180" s="295"/>
      <c r="AK180" s="9" t="s">
        <v>146</v>
      </c>
    </row>
    <row r="181" spans="2:37" ht="15" hidden="1" customHeight="1" x14ac:dyDescent="0.15">
      <c r="B181" s="30"/>
      <c r="C181" s="30"/>
      <c r="D181" s="30"/>
      <c r="E181" s="5" t="s">
        <v>171</v>
      </c>
      <c r="F181" s="30" t="s">
        <v>751</v>
      </c>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2:37" ht="15" customHeight="1" x14ac:dyDescent="0.15">
      <c r="B182" s="6" t="s">
        <v>752</v>
      </c>
      <c r="M182" s="306" t="str">
        <f>ITEM_all_second!$E$217</f>
        <v/>
      </c>
      <c r="N182" s="306"/>
      <c r="O182" s="306"/>
      <c r="P182" s="306"/>
      <c r="Q182" s="306"/>
      <c r="R182" s="306"/>
      <c r="S182" s="306"/>
      <c r="T182" s="306"/>
      <c r="U182" s="306"/>
      <c r="V182" s="306"/>
      <c r="W182" s="306"/>
      <c r="X182" s="306"/>
      <c r="Y182" s="306"/>
      <c r="Z182" s="306"/>
      <c r="AA182" s="306"/>
      <c r="AB182" s="34" t="s">
        <v>753</v>
      </c>
      <c r="AC182" s="35"/>
      <c r="AD182" s="35"/>
      <c r="AE182" s="35"/>
      <c r="AF182" s="35"/>
      <c r="AG182" s="35"/>
      <c r="AH182" s="35"/>
    </row>
    <row r="183" spans="2:37" ht="15" customHeight="1" x14ac:dyDescent="0.15">
      <c r="M183" s="295" t="str">
        <f>ITEM_all_second!$E$218</f>
        <v/>
      </c>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5"/>
      <c r="AI183" s="295"/>
      <c r="AJ183" s="295"/>
      <c r="AK183" s="295"/>
    </row>
    <row r="184" spans="2:37" ht="15" customHeight="1" x14ac:dyDescent="0.15">
      <c r="M184" s="295" t="str">
        <f>ITEM_all_second!$E$219</f>
        <v/>
      </c>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5"/>
      <c r="AI184" s="295"/>
      <c r="AJ184" s="295"/>
      <c r="AK184" s="295"/>
    </row>
    <row r="185" spans="2:37" ht="15" customHeight="1" x14ac:dyDescent="0.15">
      <c r="M185" s="295" t="str">
        <f>ITEM_all_second!$E$220</f>
        <v/>
      </c>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c r="AK185" s="295"/>
    </row>
    <row r="186" spans="2:37" ht="15" customHeight="1" x14ac:dyDescent="0.15">
      <c r="B186" s="30"/>
      <c r="C186" s="30"/>
      <c r="D186" s="30"/>
      <c r="E186" s="30"/>
      <c r="F186" s="30"/>
      <c r="G186" s="30"/>
      <c r="H186" s="30"/>
      <c r="I186" s="30"/>
      <c r="J186" s="30"/>
      <c r="K186" s="30"/>
      <c r="L186" s="30"/>
      <c r="M186" s="301" t="str">
        <f>ITEM_all_second!$E$221</f>
        <v/>
      </c>
      <c r="N186" s="301"/>
      <c r="O186" s="301"/>
      <c r="P186" s="301"/>
      <c r="Q186" s="301"/>
      <c r="R186" s="301"/>
      <c r="S186" s="301"/>
      <c r="T186" s="301"/>
      <c r="U186" s="301"/>
      <c r="V186" s="301"/>
      <c r="W186" s="301"/>
      <c r="X186" s="301"/>
      <c r="Y186" s="301"/>
      <c r="Z186" s="301"/>
      <c r="AA186" s="301"/>
      <c r="AB186" s="301"/>
      <c r="AC186" s="301"/>
      <c r="AD186" s="301"/>
      <c r="AE186" s="301"/>
      <c r="AF186" s="301"/>
      <c r="AG186" s="301"/>
      <c r="AH186" s="301"/>
      <c r="AI186" s="301"/>
      <c r="AJ186" s="301"/>
      <c r="AK186" s="301"/>
    </row>
  </sheetData>
  <mergeCells count="204">
    <mergeCell ref="N7:O9"/>
    <mergeCell ref="P7:Z7"/>
    <mergeCell ref="AA7:AK7"/>
    <mergeCell ref="P8:Z9"/>
    <mergeCell ref="AA8:AK8"/>
    <mergeCell ref="AA9:AK9"/>
    <mergeCell ref="N20:Q20"/>
    <mergeCell ref="Y20:AB20"/>
    <mergeCell ref="AH20:AJ20"/>
    <mergeCell ref="M21:AK21"/>
    <mergeCell ref="N22:Q22"/>
    <mergeCell ref="Y22:AB22"/>
    <mergeCell ref="AH22:AJ22"/>
    <mergeCell ref="B11:AK11"/>
    <mergeCell ref="AH13:AK13"/>
    <mergeCell ref="M14:AK14"/>
    <mergeCell ref="M15:AK15"/>
    <mergeCell ref="N16:R16"/>
    <mergeCell ref="M17:AK17"/>
    <mergeCell ref="M30:AK30"/>
    <mergeCell ref="N31:Q31"/>
    <mergeCell ref="Y31:AB31"/>
    <mergeCell ref="AH31:AJ31"/>
    <mergeCell ref="M32:AK32"/>
    <mergeCell ref="N33:R33"/>
    <mergeCell ref="M23:AK23"/>
    <mergeCell ref="N24:R24"/>
    <mergeCell ref="M25:AK25"/>
    <mergeCell ref="M26:R26"/>
    <mergeCell ref="N29:Q29"/>
    <mergeCell ref="Y29:AB29"/>
    <mergeCell ref="AH29:AJ29"/>
    <mergeCell ref="N39:Q39"/>
    <mergeCell ref="Y39:AB39"/>
    <mergeCell ref="AH39:AJ39"/>
    <mergeCell ref="M40:AK40"/>
    <mergeCell ref="N41:Q41"/>
    <mergeCell ref="Y41:AB41"/>
    <mergeCell ref="AH41:AJ41"/>
    <mergeCell ref="M34:AK34"/>
    <mergeCell ref="M35:R35"/>
    <mergeCell ref="P36:T36"/>
    <mergeCell ref="U36:Y36"/>
    <mergeCell ref="Z36:AD36"/>
    <mergeCell ref="AE36:AI36"/>
    <mergeCell ref="N48:Q48"/>
    <mergeCell ref="Y48:AB48"/>
    <mergeCell ref="AH48:AJ48"/>
    <mergeCell ref="M49:AK49"/>
    <mergeCell ref="N50:Q50"/>
    <mergeCell ref="Y50:AB50"/>
    <mergeCell ref="AH50:AJ50"/>
    <mergeCell ref="M42:AK42"/>
    <mergeCell ref="N43:R43"/>
    <mergeCell ref="M44:AK44"/>
    <mergeCell ref="M45:R45"/>
    <mergeCell ref="P46:T46"/>
    <mergeCell ref="U46:Y46"/>
    <mergeCell ref="Z46:AD46"/>
    <mergeCell ref="AE46:AI46"/>
    <mergeCell ref="N57:Q57"/>
    <mergeCell ref="Y57:AB57"/>
    <mergeCell ref="AH57:AJ57"/>
    <mergeCell ref="M58:AK58"/>
    <mergeCell ref="N59:Q59"/>
    <mergeCell ref="Y59:AB59"/>
    <mergeCell ref="AH59:AJ59"/>
    <mergeCell ref="M51:AK51"/>
    <mergeCell ref="N52:R52"/>
    <mergeCell ref="M53:AK53"/>
    <mergeCell ref="M54:R54"/>
    <mergeCell ref="P55:T55"/>
    <mergeCell ref="U55:Y55"/>
    <mergeCell ref="Z55:AD55"/>
    <mergeCell ref="AE55:AI55"/>
    <mergeCell ref="M71:AK71"/>
    <mergeCell ref="U72:Y72"/>
    <mergeCell ref="M75:AK75"/>
    <mergeCell ref="U76:Y76"/>
    <mergeCell ref="M79:AK79"/>
    <mergeCell ref="U80:Y80"/>
    <mergeCell ref="M60:AK60"/>
    <mergeCell ref="N61:R61"/>
    <mergeCell ref="M62:AK62"/>
    <mergeCell ref="M63:R63"/>
    <mergeCell ref="P64:T64"/>
    <mergeCell ref="U64:Y64"/>
    <mergeCell ref="Z64:AD64"/>
    <mergeCell ref="AE64:AI64"/>
    <mergeCell ref="M89:AK89"/>
    <mergeCell ref="U90:Y90"/>
    <mergeCell ref="M91:AK91"/>
    <mergeCell ref="U92:Y92"/>
    <mergeCell ref="M95:AK95"/>
    <mergeCell ref="M96:AK96"/>
    <mergeCell ref="M81:AK81"/>
    <mergeCell ref="U82:Y82"/>
    <mergeCell ref="M83:AK83"/>
    <mergeCell ref="U84:Y84"/>
    <mergeCell ref="M87:AK87"/>
    <mergeCell ref="U88:Y88"/>
    <mergeCell ref="M105:AK105"/>
    <mergeCell ref="N106:R106"/>
    <mergeCell ref="M107:AK107"/>
    <mergeCell ref="M108:R108"/>
    <mergeCell ref="M109:AK109"/>
    <mergeCell ref="O110:AK110"/>
    <mergeCell ref="N97:R97"/>
    <mergeCell ref="M98:AK98"/>
    <mergeCell ref="M99:R99"/>
    <mergeCell ref="M100:AK100"/>
    <mergeCell ref="O101:AK101"/>
    <mergeCell ref="M104:AK104"/>
    <mergeCell ref="O118:AK118"/>
    <mergeCell ref="M120:AK120"/>
    <mergeCell ref="M121:AK121"/>
    <mergeCell ref="N122:R122"/>
    <mergeCell ref="M123:AK123"/>
    <mergeCell ref="M124:R124"/>
    <mergeCell ref="M112:AK112"/>
    <mergeCell ref="M113:AK113"/>
    <mergeCell ref="N114:R114"/>
    <mergeCell ref="M115:AK115"/>
    <mergeCell ref="M116:R116"/>
    <mergeCell ref="M117:AK117"/>
    <mergeCell ref="N133:Q133"/>
    <mergeCell ref="Y133:AB133"/>
    <mergeCell ref="AH133:AJ133"/>
    <mergeCell ref="M134:AK134"/>
    <mergeCell ref="N135:R135"/>
    <mergeCell ref="M136:AK136"/>
    <mergeCell ref="M125:AK125"/>
    <mergeCell ref="O126:AK126"/>
    <mergeCell ref="N131:Q131"/>
    <mergeCell ref="Y131:AB131"/>
    <mergeCell ref="AH131:AJ131"/>
    <mergeCell ref="M132:AK132"/>
    <mergeCell ref="M142:AK142"/>
    <mergeCell ref="N143:Q143"/>
    <mergeCell ref="Y143:AB143"/>
    <mergeCell ref="AH143:AJ143"/>
    <mergeCell ref="M144:AK144"/>
    <mergeCell ref="N145:R145"/>
    <mergeCell ref="M137:R137"/>
    <mergeCell ref="P138:T138"/>
    <mergeCell ref="U138:Y138"/>
    <mergeCell ref="Z138:AD138"/>
    <mergeCell ref="AE138:AI138"/>
    <mergeCell ref="N141:Q141"/>
    <mergeCell ref="Y141:AB141"/>
    <mergeCell ref="AH141:AJ141"/>
    <mergeCell ref="N150:Q150"/>
    <mergeCell ref="Y150:AB150"/>
    <mergeCell ref="AH150:AJ150"/>
    <mergeCell ref="M151:AK151"/>
    <mergeCell ref="N152:Q152"/>
    <mergeCell ref="Y152:AB152"/>
    <mergeCell ref="AH152:AJ152"/>
    <mergeCell ref="M146:AK146"/>
    <mergeCell ref="M147:R147"/>
    <mergeCell ref="P148:T148"/>
    <mergeCell ref="U148:Y148"/>
    <mergeCell ref="Z148:AD148"/>
    <mergeCell ref="AE148:AI148"/>
    <mergeCell ref="N159:Q159"/>
    <mergeCell ref="Y159:AB159"/>
    <mergeCell ref="AH159:AJ159"/>
    <mergeCell ref="M160:AK160"/>
    <mergeCell ref="N161:Q161"/>
    <mergeCell ref="Y161:AB161"/>
    <mergeCell ref="AH161:AJ161"/>
    <mergeCell ref="M153:AK153"/>
    <mergeCell ref="N154:R154"/>
    <mergeCell ref="M155:AK155"/>
    <mergeCell ref="M156:R156"/>
    <mergeCell ref="P157:T157"/>
    <mergeCell ref="U157:Y157"/>
    <mergeCell ref="Z157:AD157"/>
    <mergeCell ref="AE157:AI157"/>
    <mergeCell ref="M168:AK168"/>
    <mergeCell ref="S169:X169"/>
    <mergeCell ref="AA169:AC169"/>
    <mergeCell ref="AD169:AF169"/>
    <mergeCell ref="M170:AK170"/>
    <mergeCell ref="N171:R171"/>
    <mergeCell ref="M162:AK162"/>
    <mergeCell ref="N163:R163"/>
    <mergeCell ref="M164:AK164"/>
    <mergeCell ref="M165:R165"/>
    <mergeCell ref="P166:T166"/>
    <mergeCell ref="U166:Y166"/>
    <mergeCell ref="Z166:AD166"/>
    <mergeCell ref="AE166:AI166"/>
    <mergeCell ref="M182:AA182"/>
    <mergeCell ref="M183:AK183"/>
    <mergeCell ref="M184:AK184"/>
    <mergeCell ref="M185:AK185"/>
    <mergeCell ref="M186:AK186"/>
    <mergeCell ref="M172:AK172"/>
    <mergeCell ref="M173:R173"/>
    <mergeCell ref="N175:AJ175"/>
    <mergeCell ref="N176:AJ176"/>
    <mergeCell ref="N179:AJ179"/>
    <mergeCell ref="N180:AJ180"/>
  </mergeCells>
  <phoneticPr fontId="30"/>
  <dataValidations count="9">
    <dataValidation type="list" allowBlank="1" showInputMessage="1" showErrorMessage="1" sqref="E179:E181 E175:E177" xr:uid="{00000000-0002-0000-2600-000000000000}">
      <formula1>選択</formula1>
    </dataValidation>
    <dataValidation type="list" allowBlank="1" showInputMessage="1" prompt="選択" sqref="S169:X169 Y20:AB20 Y150:AB150 Y29:AB29 Y39:AB39 Y48:AB48 Y131:AB131 Y57:AB57 Y141:AB141 Y159:AB159" xr:uid="{00000000-0002-0000-2600-000001000000}">
      <formula1>登録</formula1>
    </dataValidation>
    <dataValidation type="list" allowBlank="1" showInputMessage="1" sqref="M170:AK170" xr:uid="{00000000-0002-0000-2600-000002000000}">
      <formula1>未定</formula1>
    </dataValidation>
    <dataValidation type="list" allowBlank="1" showInputMessage="1" prompt="選択" sqref="N20:Q20 N22:Q22 N150:Q150 N152:Q152 N29:Q29 N31:Q31 N39:Q39 N41:Q41 N48:Q48 N50:Q50 N131:Q131 N133:Q133 N57:Q57 N59:Q59 N141:Q141 N143:Q143 N159:Q159 N161:Q161" xr:uid="{00000000-0002-0000-2600-000003000000}">
      <formula1>建築士</formula1>
    </dataValidation>
    <dataValidation type="list" allowBlank="1" showInputMessage="1" prompt="選択" sqref="Y22:AB22 Y152:AB152 Y31:AB31 Y41:AB41 Y50:AB50 Y133:AB133 Y59:AB59 Y143:AB143 Y161:AB161" xr:uid="{00000000-0002-0000-2600-000004000000}">
      <formula1>都道府県</formula1>
    </dataValidation>
    <dataValidation type="list" allowBlank="1" showInputMessage="1" prompt="選択" sqref="P36:AI36 P157:AI157 P46:AI46 P55:AI55 P138:AI138 P64:AI64 P148:AI148 P166:AI166" xr:uid="{00000000-0002-0000-2600-000005000000}">
      <formula1>設計図書</formula1>
    </dataValidation>
    <dataValidation type="list" allowBlank="1" showInputMessage="1" sqref="O101:AK101 O118:AK118 O110:AK110 O126:AK126" xr:uid="{00000000-0002-0000-2600-000006000000}">
      <formula1>意見を聴いた設計図書</formula1>
    </dataValidation>
    <dataValidation type="list" allowBlank="1" showInputMessage="1" showErrorMessage="1" prompt="選択" sqref="D70 D74 D78 D86" xr:uid="{00000000-0002-0000-2600-000007000000}">
      <formula1>選択</formula1>
    </dataValidation>
    <dataValidation type="list" allowBlank="1" showInputMessage="1" prompt="選択" sqref="N175:AJ176" xr:uid="{00000000-0002-0000-2600-000008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2" manualBreakCount="2">
    <brk id="66" max="37" man="1"/>
    <brk id="127" max="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BU387"/>
  <sheetViews>
    <sheetView workbookViewId="0"/>
  </sheetViews>
  <sheetFormatPr defaultColWidth="2.5" defaultRowHeight="15" customHeight="1" x14ac:dyDescent="0.15"/>
  <cols>
    <col min="1" max="1" width="2.5" style="1" customWidth="1"/>
    <col min="2" max="2" width="5.625" style="69" customWidth="1"/>
    <col min="3" max="3" width="20.625" style="69" customWidth="1"/>
    <col min="4" max="5" width="50.625" style="70" customWidth="1"/>
    <col min="6" max="6" width="20.625" style="71" customWidth="1"/>
    <col min="7" max="73" width="2.5" style="1" customWidth="1"/>
    <col min="74" max="16384" width="2.5" style="2"/>
  </cols>
  <sheetData>
    <row r="2" spans="2:6" ht="15" customHeight="1" x14ac:dyDescent="0.15">
      <c r="B2" s="71"/>
      <c r="C2" s="71"/>
    </row>
    <row r="4" spans="2:6" ht="15" customHeight="1" x14ac:dyDescent="0.15">
      <c r="B4" s="71" t="s">
        <v>1045</v>
      </c>
      <c r="C4" s="71" t="s">
        <v>1314</v>
      </c>
      <c r="D4" s="71" t="s">
        <v>1044</v>
      </c>
      <c r="E4" s="71" t="s">
        <v>1046</v>
      </c>
      <c r="F4" s="71" t="s">
        <v>1224</v>
      </c>
    </row>
    <row r="5" spans="2:6" ht="15" customHeight="1" x14ac:dyDescent="0.15">
      <c r="B5" s="71"/>
      <c r="C5" s="70" t="s">
        <v>1510</v>
      </c>
      <c r="D5" s="70" t="s">
        <v>1507</v>
      </c>
      <c r="E5" s="70" t="str">
        <f>IF(計_確建第一面!$AC$18="","",計_確建第一面!$AC$18)</f>
        <v/>
      </c>
      <c r="F5" s="71" t="s">
        <v>1497</v>
      </c>
    </row>
    <row r="6" spans="2:6" ht="15" customHeight="1" x14ac:dyDescent="0.15">
      <c r="B6" s="71"/>
      <c r="C6" s="70"/>
      <c r="D6" s="70" t="s">
        <v>1508</v>
      </c>
      <c r="E6" s="70" t="str">
        <f>IF(計_確建第一面!$AF$18="","",計_確建第一面!$AF$18)</f>
        <v/>
      </c>
      <c r="F6" s="71" t="s">
        <v>1497</v>
      </c>
    </row>
    <row r="7" spans="2:6" ht="15" customHeight="1" x14ac:dyDescent="0.15">
      <c r="B7" s="71"/>
      <c r="C7" s="70"/>
      <c r="D7" s="70" t="s">
        <v>1509</v>
      </c>
      <c r="E7" s="70" t="str">
        <f>IF(計_確建第一面!$AI$18="","",計_確建第一面!$AI$18)</f>
        <v/>
      </c>
      <c r="F7" s="71" t="s">
        <v>1497</v>
      </c>
    </row>
    <row r="8" spans="2:6" ht="15" customHeight="1" x14ac:dyDescent="0.15">
      <c r="B8" s="71"/>
      <c r="C8" s="70" t="s">
        <v>1511</v>
      </c>
      <c r="D8" s="70" t="s">
        <v>1515</v>
      </c>
      <c r="E8" s="70" t="str">
        <f>IF(計_確建第一面!$L$29="","",計_確建第一面!$L$29)</f>
        <v/>
      </c>
      <c r="F8" s="71" t="s">
        <v>1497</v>
      </c>
    </row>
    <row r="9" spans="2:6" ht="15" customHeight="1" x14ac:dyDescent="0.15">
      <c r="B9" s="71"/>
      <c r="C9" s="70"/>
      <c r="D9" s="70" t="s">
        <v>1512</v>
      </c>
      <c r="E9" s="70" t="str">
        <f>IF(計_確建第一面!$M$30="","",計_確建第一面!$M$30)</f>
        <v/>
      </c>
      <c r="F9" s="71" t="s">
        <v>1497</v>
      </c>
    </row>
    <row r="10" spans="2:6" ht="15" customHeight="1" x14ac:dyDescent="0.15">
      <c r="B10" s="71"/>
      <c r="C10" s="70"/>
      <c r="D10" s="70" t="s">
        <v>1513</v>
      </c>
      <c r="E10" s="70" t="str">
        <f>IF(計_確建第一面!$P$30="","",計_確建第一面!$P$30)</f>
        <v/>
      </c>
      <c r="F10" s="71" t="s">
        <v>1497</v>
      </c>
    </row>
    <row r="11" spans="2:6" ht="15" customHeight="1" x14ac:dyDescent="0.15">
      <c r="B11" s="71"/>
      <c r="C11" s="70"/>
      <c r="D11" s="70" t="s">
        <v>1514</v>
      </c>
      <c r="E11" s="70" t="str">
        <f>IF(計_確建第一面!$S$30="","",計_確建第一面!$S$30)</f>
        <v/>
      </c>
      <c r="F11" s="71" t="s">
        <v>1497</v>
      </c>
    </row>
    <row r="12" spans="2:6" ht="15" customHeight="1" x14ac:dyDescent="0.15">
      <c r="B12" s="71"/>
      <c r="C12" s="70"/>
      <c r="D12" s="70" t="s">
        <v>1516</v>
      </c>
      <c r="E12" s="70" t="str">
        <f>IF(計_確建第一面!$K$31="","",計_確建第一面!$K$31)</f>
        <v/>
      </c>
      <c r="F12" s="71" t="s">
        <v>1497</v>
      </c>
    </row>
    <row r="13" spans="2:6" ht="15" customHeight="1" x14ac:dyDescent="0.15">
      <c r="B13" s="71"/>
      <c r="C13" s="70"/>
      <c r="D13" s="70" t="s">
        <v>1517</v>
      </c>
      <c r="E13" s="70" t="str">
        <f>IF(計_確建第一面!$K$32="","",計_確建第一面!$K$32)</f>
        <v/>
      </c>
      <c r="F13" s="71" t="s">
        <v>1497</v>
      </c>
    </row>
    <row r="14" spans="2:6" ht="15" customHeight="1" x14ac:dyDescent="0.15">
      <c r="C14" s="70" t="s">
        <v>1242</v>
      </c>
      <c r="D14" s="70" t="s">
        <v>1227</v>
      </c>
      <c r="E14" s="70" t="str">
        <f>IF(計_確建第二面!$M$7="","",計_確建第二面!$M$7)</f>
        <v/>
      </c>
      <c r="F14" s="71" t="s">
        <v>1498</v>
      </c>
    </row>
    <row r="15" spans="2:6" ht="15" customHeight="1" x14ac:dyDescent="0.15">
      <c r="D15" s="70" t="s">
        <v>1226</v>
      </c>
      <c r="E15" s="70" t="str">
        <f>IF(計_確建第二面!$M$8="","",計_確建第二面!$M$8)</f>
        <v/>
      </c>
      <c r="F15" s="71" t="s">
        <v>1498</v>
      </c>
    </row>
    <row r="16" spans="2:6" ht="15" customHeight="1" x14ac:dyDescent="0.15">
      <c r="D16" s="70" t="s">
        <v>1469</v>
      </c>
      <c r="E16" s="70" t="str">
        <f>IF(計_確建第二面!$AH$9="","",計_確建第二面!$AH$9)</f>
        <v/>
      </c>
      <c r="F16" s="71" t="s">
        <v>1498</v>
      </c>
    </row>
    <row r="17" spans="3:6" ht="15" customHeight="1" x14ac:dyDescent="0.15">
      <c r="D17" s="70" t="s">
        <v>1439</v>
      </c>
      <c r="E17" s="70" t="str">
        <f>IF(計_確建第二面!$N$10="","",計_確建第二面!$N$10)</f>
        <v/>
      </c>
      <c r="F17" s="71" t="s">
        <v>1498</v>
      </c>
    </row>
    <row r="18" spans="3:6" ht="15" customHeight="1" x14ac:dyDescent="0.15">
      <c r="D18" s="70" t="s">
        <v>1057</v>
      </c>
      <c r="E18" s="70" t="str">
        <f>IF(計_確建第二面!$M$11="","",計_確建第二面!$M$11)</f>
        <v/>
      </c>
      <c r="F18" s="71" t="s">
        <v>1498</v>
      </c>
    </row>
    <row r="19" spans="3:6" ht="15" customHeight="1" x14ac:dyDescent="0.15">
      <c r="D19" s="70" t="s">
        <v>1440</v>
      </c>
      <c r="E19" s="70" t="str">
        <f>IF(計_確建第二面!$M$12="","",計_確建第二面!$M$12)</f>
        <v/>
      </c>
      <c r="F19" s="71" t="s">
        <v>1498</v>
      </c>
    </row>
    <row r="20" spans="3:6" ht="15" customHeight="1" x14ac:dyDescent="0.15">
      <c r="C20" s="69" t="s">
        <v>1243</v>
      </c>
      <c r="D20" s="70" t="s">
        <v>1048</v>
      </c>
      <c r="E20" s="70" t="str">
        <f>IF(計_確建第二面!$N$14="","",計_確建第二面!$N$14)</f>
        <v/>
      </c>
      <c r="F20" s="71" t="s">
        <v>1498</v>
      </c>
    </row>
    <row r="21" spans="3:6" ht="15" customHeight="1" x14ac:dyDescent="0.15">
      <c r="D21" s="70" t="s">
        <v>1049</v>
      </c>
      <c r="E21" s="70" t="str">
        <f>IF(計_確建第二面!$Y$14="","",計_確建第二面!$Y$14)</f>
        <v/>
      </c>
      <c r="F21" s="71" t="s">
        <v>1498</v>
      </c>
    </row>
    <row r="22" spans="3:6" ht="15" customHeight="1" x14ac:dyDescent="0.15">
      <c r="D22" s="70" t="s">
        <v>1050</v>
      </c>
      <c r="E22" s="70" t="str">
        <f>IF(計_確建第二面!$AH$14="","",計_確建第二面!$AH$14)</f>
        <v/>
      </c>
      <c r="F22" s="71" t="s">
        <v>1498</v>
      </c>
    </row>
    <row r="23" spans="3:6" ht="15" customHeight="1" x14ac:dyDescent="0.15">
      <c r="D23" s="70" t="s">
        <v>1051</v>
      </c>
      <c r="E23" s="70" t="str">
        <f>IF(計_確建第二面!$M$15="","",計_確建第二面!$M$15)</f>
        <v/>
      </c>
      <c r="F23" s="71" t="s">
        <v>1498</v>
      </c>
    </row>
    <row r="24" spans="3:6" ht="15" customHeight="1" x14ac:dyDescent="0.15">
      <c r="D24" s="70" t="s">
        <v>1052</v>
      </c>
      <c r="E24" s="70" t="str">
        <f>IF(計_確建第二面!$N$16="","",計_確建第二面!$N$16)</f>
        <v/>
      </c>
      <c r="F24" s="71" t="s">
        <v>1498</v>
      </c>
    </row>
    <row r="25" spans="3:6" ht="15" customHeight="1" x14ac:dyDescent="0.15">
      <c r="D25" s="70" t="s">
        <v>1053</v>
      </c>
      <c r="E25" s="70" t="str">
        <f>IF(計_確建第二面!$Y$16="","",計_確建第二面!$Y$16)</f>
        <v/>
      </c>
      <c r="F25" s="71" t="s">
        <v>1498</v>
      </c>
    </row>
    <row r="26" spans="3:6" ht="15" customHeight="1" x14ac:dyDescent="0.15">
      <c r="D26" s="70" t="s">
        <v>1054</v>
      </c>
      <c r="E26" s="70" t="str">
        <f>IF(計_確建第二面!$AH$16="","",計_確建第二面!$AH$16)</f>
        <v/>
      </c>
      <c r="F26" s="71" t="s">
        <v>1498</v>
      </c>
    </row>
    <row r="27" spans="3:6" ht="15" customHeight="1" x14ac:dyDescent="0.15">
      <c r="D27" s="70" t="s">
        <v>1055</v>
      </c>
      <c r="E27" s="70" t="str">
        <f>IF(計_確建第二面!$M$17="","",計_確建第二面!$M$17)</f>
        <v/>
      </c>
      <c r="F27" s="71" t="s">
        <v>1498</v>
      </c>
    </row>
    <row r="28" spans="3:6" ht="15" customHeight="1" x14ac:dyDescent="0.15">
      <c r="D28" s="70" t="s">
        <v>1441</v>
      </c>
      <c r="E28" s="70" t="str">
        <f>IF(計_確建第二面!$N$18="","",計_確建第二面!$N$18)</f>
        <v/>
      </c>
      <c r="F28" s="71" t="s">
        <v>1498</v>
      </c>
    </row>
    <row r="29" spans="3:6" ht="15" customHeight="1" x14ac:dyDescent="0.15">
      <c r="D29" s="70" t="s">
        <v>1056</v>
      </c>
      <c r="E29" s="70" t="str">
        <f>IF(計_確建第二面!$M$19="","",計_確建第二面!$M$19)</f>
        <v/>
      </c>
      <c r="F29" s="71" t="s">
        <v>1498</v>
      </c>
    </row>
    <row r="30" spans="3:6" ht="15" customHeight="1" x14ac:dyDescent="0.15">
      <c r="D30" s="70" t="s">
        <v>1442</v>
      </c>
      <c r="E30" s="70" t="str">
        <f>IF(計_確建第二面!$M$20="","",計_確建第二面!$M$20)</f>
        <v/>
      </c>
      <c r="F30" s="71" t="s">
        <v>1498</v>
      </c>
    </row>
    <row r="31" spans="3:6" ht="15" customHeight="1" x14ac:dyDescent="0.15">
      <c r="C31" s="69" t="s">
        <v>1244</v>
      </c>
      <c r="D31" s="70" t="s">
        <v>1058</v>
      </c>
      <c r="E31" s="70" t="str">
        <f>IF(計_確建第二面!$N$23="","",計_確建第二面!$N$23)</f>
        <v/>
      </c>
      <c r="F31" s="71" t="s">
        <v>1498</v>
      </c>
    </row>
    <row r="32" spans="3:6" ht="15" customHeight="1" x14ac:dyDescent="0.15">
      <c r="D32" s="70" t="s">
        <v>1059</v>
      </c>
      <c r="E32" s="70" t="str">
        <f>IF(計_確建第二面!$Y$23="","",計_確建第二面!$Y$23)</f>
        <v/>
      </c>
      <c r="F32" s="71" t="s">
        <v>1498</v>
      </c>
    </row>
    <row r="33" spans="4:6" ht="15" customHeight="1" x14ac:dyDescent="0.15">
      <c r="D33" s="70" t="s">
        <v>1060</v>
      </c>
      <c r="E33" s="70" t="str">
        <f>IF(計_確建第二面!$AH$23="","",計_確建第二面!$AH$23)</f>
        <v/>
      </c>
      <c r="F33" s="71" t="s">
        <v>1498</v>
      </c>
    </row>
    <row r="34" spans="4:6" ht="15" customHeight="1" x14ac:dyDescent="0.15">
      <c r="D34" s="70" t="s">
        <v>1061</v>
      </c>
      <c r="E34" s="70" t="str">
        <f>IF(計_確建第二面!$M$24="","",計_確建第二面!$M$24)</f>
        <v/>
      </c>
      <c r="F34" s="71" t="s">
        <v>1498</v>
      </c>
    </row>
    <row r="35" spans="4:6" ht="15" customHeight="1" x14ac:dyDescent="0.15">
      <c r="D35" s="70" t="s">
        <v>1062</v>
      </c>
      <c r="E35" s="70" t="str">
        <f>IF(計_確建第二面!$N$25="","",計_確建第二面!$N$25)</f>
        <v/>
      </c>
      <c r="F35" s="71" t="s">
        <v>1498</v>
      </c>
    </row>
    <row r="36" spans="4:6" ht="15" customHeight="1" x14ac:dyDescent="0.15">
      <c r="D36" s="70" t="s">
        <v>1063</v>
      </c>
      <c r="E36" s="70" t="str">
        <f>IF(計_確建第二面!$Y$25="","",計_確建第二面!$Y$25)</f>
        <v/>
      </c>
      <c r="F36" s="71" t="s">
        <v>1498</v>
      </c>
    </row>
    <row r="37" spans="4:6" ht="15" customHeight="1" x14ac:dyDescent="0.15">
      <c r="D37" s="70" t="s">
        <v>1064</v>
      </c>
      <c r="E37" s="70" t="str">
        <f>IF(計_確建第二面!$AH$25="","",計_確建第二面!$AH$25)</f>
        <v/>
      </c>
      <c r="F37" s="71" t="s">
        <v>1498</v>
      </c>
    </row>
    <row r="38" spans="4:6" ht="15" customHeight="1" x14ac:dyDescent="0.15">
      <c r="D38" s="70" t="s">
        <v>1065</v>
      </c>
      <c r="E38" s="70" t="str">
        <f>IF(計_確建第二面!$M$26="","",計_確建第二面!$M$26)</f>
        <v/>
      </c>
      <c r="F38" s="71" t="s">
        <v>1498</v>
      </c>
    </row>
    <row r="39" spans="4:6" ht="15" customHeight="1" x14ac:dyDescent="0.15">
      <c r="D39" s="70" t="s">
        <v>1443</v>
      </c>
      <c r="E39" s="70" t="str">
        <f>IF(計_確建第二面!$N$27="","",計_確建第二面!$N$27)</f>
        <v/>
      </c>
      <c r="F39" s="71" t="s">
        <v>1498</v>
      </c>
    </row>
    <row r="40" spans="4:6" ht="15" customHeight="1" x14ac:dyDescent="0.15">
      <c r="D40" s="70" t="s">
        <v>1066</v>
      </c>
      <c r="E40" s="70" t="str">
        <f>IF(計_確建第二面!$M$28="","",計_確建第二面!$M$28)</f>
        <v/>
      </c>
      <c r="F40" s="71" t="s">
        <v>1498</v>
      </c>
    </row>
    <row r="41" spans="4:6" ht="15" customHeight="1" x14ac:dyDescent="0.15">
      <c r="D41" s="70" t="s">
        <v>1444</v>
      </c>
      <c r="E41" s="70" t="str">
        <f>IF(計_確建第二面!$M$29="","",計_確建第二面!$M$29)</f>
        <v/>
      </c>
      <c r="F41" s="71" t="s">
        <v>1498</v>
      </c>
    </row>
    <row r="42" spans="4:6" ht="15" customHeight="1" x14ac:dyDescent="0.15">
      <c r="D42" s="70" t="s">
        <v>1067</v>
      </c>
      <c r="E42" s="70" t="str">
        <f>IF(計_確建第二面!$P$30="","",計_確建第二面!$P$30)</f>
        <v/>
      </c>
      <c r="F42" s="71" t="s">
        <v>1498</v>
      </c>
    </row>
    <row r="43" spans="4:6" ht="15" customHeight="1" x14ac:dyDescent="0.15">
      <c r="D43" s="70" t="s">
        <v>1068</v>
      </c>
      <c r="E43" s="70" t="str">
        <f>IF(計_確建第二面!$U$30="","",計_確建第二面!$U$30)</f>
        <v/>
      </c>
      <c r="F43" s="71" t="s">
        <v>1498</v>
      </c>
    </row>
    <row r="44" spans="4:6" ht="15" customHeight="1" x14ac:dyDescent="0.15">
      <c r="D44" s="70" t="s">
        <v>1069</v>
      </c>
      <c r="E44" s="70" t="str">
        <f>IF(計_確建第二面!$Z$30="","",計_確建第二面!$Z$30)</f>
        <v/>
      </c>
      <c r="F44" s="71" t="s">
        <v>1498</v>
      </c>
    </row>
    <row r="45" spans="4:6" ht="15" customHeight="1" x14ac:dyDescent="0.15">
      <c r="D45" s="70" t="s">
        <v>1070</v>
      </c>
      <c r="E45" s="70" t="str">
        <f>IF(計_確建第二面!$AE$30="","",計_確建第二面!$AE$30)</f>
        <v/>
      </c>
      <c r="F45" s="71" t="s">
        <v>1498</v>
      </c>
    </row>
    <row r="46" spans="4:6" ht="15" customHeight="1" x14ac:dyDescent="0.15">
      <c r="D46" s="70" t="s">
        <v>1071</v>
      </c>
      <c r="E46" s="70" t="str">
        <f>IF(計_確建第二面!$N$33="","",計_確建第二面!$N$33)</f>
        <v/>
      </c>
      <c r="F46" s="71" t="s">
        <v>1498</v>
      </c>
    </row>
    <row r="47" spans="4:6" ht="15" customHeight="1" x14ac:dyDescent="0.15">
      <c r="D47" s="70" t="s">
        <v>1072</v>
      </c>
      <c r="E47" s="70" t="str">
        <f>IF(計_確建第二面!$Y$33="","",計_確建第二面!$Y$33)</f>
        <v/>
      </c>
      <c r="F47" s="71" t="s">
        <v>1498</v>
      </c>
    </row>
    <row r="48" spans="4:6" ht="15" customHeight="1" x14ac:dyDescent="0.15">
      <c r="D48" s="70" t="s">
        <v>1073</v>
      </c>
      <c r="E48" s="70" t="str">
        <f>IF(計_確建第二面!$AH$33="","",計_確建第二面!$AH$33)</f>
        <v/>
      </c>
      <c r="F48" s="71" t="s">
        <v>1498</v>
      </c>
    </row>
    <row r="49" spans="4:6" ht="15" customHeight="1" x14ac:dyDescent="0.15">
      <c r="D49" s="70" t="s">
        <v>1074</v>
      </c>
      <c r="E49" s="70" t="str">
        <f>IF(計_確建第二面!$M$34="","",計_確建第二面!$M$34)</f>
        <v/>
      </c>
      <c r="F49" s="71" t="s">
        <v>1498</v>
      </c>
    </row>
    <row r="50" spans="4:6" ht="15" customHeight="1" x14ac:dyDescent="0.15">
      <c r="D50" s="70" t="s">
        <v>1075</v>
      </c>
      <c r="E50" s="70" t="str">
        <f>IF(計_確建第二面!$N$35="","",計_確建第二面!$N$35)</f>
        <v/>
      </c>
      <c r="F50" s="71" t="s">
        <v>1498</v>
      </c>
    </row>
    <row r="51" spans="4:6" ht="15" customHeight="1" x14ac:dyDescent="0.15">
      <c r="D51" s="70" t="s">
        <v>1076</v>
      </c>
      <c r="E51" s="70" t="str">
        <f>IF(計_確建第二面!$Y$35="","",計_確建第二面!$Y$35)</f>
        <v/>
      </c>
      <c r="F51" s="71" t="s">
        <v>1498</v>
      </c>
    </row>
    <row r="52" spans="4:6" ht="15" customHeight="1" x14ac:dyDescent="0.15">
      <c r="D52" s="70" t="s">
        <v>1077</v>
      </c>
      <c r="E52" s="70" t="str">
        <f>IF(計_確建第二面!$AH$35="","",計_確建第二面!$AH$35)</f>
        <v/>
      </c>
      <c r="F52" s="71" t="s">
        <v>1498</v>
      </c>
    </row>
    <row r="53" spans="4:6" ht="15" customHeight="1" x14ac:dyDescent="0.15">
      <c r="D53" s="70" t="s">
        <v>1078</v>
      </c>
      <c r="E53" s="70" t="str">
        <f>IF(計_確建第二面!$M$36="","",計_確建第二面!$M$36)</f>
        <v/>
      </c>
      <c r="F53" s="71" t="s">
        <v>1498</v>
      </c>
    </row>
    <row r="54" spans="4:6" ht="15" customHeight="1" x14ac:dyDescent="0.15">
      <c r="D54" s="70" t="s">
        <v>1450</v>
      </c>
      <c r="E54" s="70" t="str">
        <f>IF(計_確建第二面!$N$37="","",計_確建第二面!$N$37)</f>
        <v/>
      </c>
      <c r="F54" s="71" t="s">
        <v>1498</v>
      </c>
    </row>
    <row r="55" spans="4:6" ht="15" customHeight="1" x14ac:dyDescent="0.15">
      <c r="D55" s="70" t="s">
        <v>1079</v>
      </c>
      <c r="E55" s="70" t="str">
        <f>IF(計_確建第二面!$M$38="","",計_確建第二面!$M$38)</f>
        <v/>
      </c>
      <c r="F55" s="71" t="s">
        <v>1498</v>
      </c>
    </row>
    <row r="56" spans="4:6" ht="15" customHeight="1" x14ac:dyDescent="0.15">
      <c r="D56" s="70" t="s">
        <v>1445</v>
      </c>
      <c r="E56" s="70" t="str">
        <f>IF(計_確建第二面!$M$39="","",計_確建第二面!$M$39)</f>
        <v/>
      </c>
      <c r="F56" s="71" t="s">
        <v>1498</v>
      </c>
    </row>
    <row r="57" spans="4:6" ht="15" customHeight="1" x14ac:dyDescent="0.15">
      <c r="D57" s="70" t="s">
        <v>1080</v>
      </c>
      <c r="E57" s="70" t="str">
        <f>IF(計_確建第二面!$P$40="","",計_確建第二面!$P$40)</f>
        <v/>
      </c>
      <c r="F57" s="71" t="s">
        <v>1498</v>
      </c>
    </row>
    <row r="58" spans="4:6" ht="15" customHeight="1" x14ac:dyDescent="0.15">
      <c r="D58" s="70" t="s">
        <v>1081</v>
      </c>
      <c r="E58" s="70" t="str">
        <f>IF(計_確建第二面!$U$40="","",計_確建第二面!$U$40)</f>
        <v/>
      </c>
      <c r="F58" s="71" t="s">
        <v>1498</v>
      </c>
    </row>
    <row r="59" spans="4:6" ht="15" customHeight="1" x14ac:dyDescent="0.15">
      <c r="D59" s="70" t="s">
        <v>1082</v>
      </c>
      <c r="E59" s="70" t="str">
        <f>IF(計_確建第二面!$Z$40="","",計_確建第二面!$Z$40)</f>
        <v/>
      </c>
      <c r="F59" s="71" t="s">
        <v>1498</v>
      </c>
    </row>
    <row r="60" spans="4:6" ht="15" customHeight="1" x14ac:dyDescent="0.15">
      <c r="D60" s="70" t="s">
        <v>1083</v>
      </c>
      <c r="E60" s="70" t="str">
        <f>IF(計_確建第二面!$AE$40="","",計_確建第二面!$AE$40)</f>
        <v/>
      </c>
      <c r="F60" s="71" t="s">
        <v>1498</v>
      </c>
    </row>
    <row r="61" spans="4:6" ht="15" customHeight="1" x14ac:dyDescent="0.15">
      <c r="D61" s="70" t="s">
        <v>1108</v>
      </c>
      <c r="E61" s="70" t="str">
        <f>IF(計_確建第二面!$N$42="","",計_確建第二面!$N$42)</f>
        <v/>
      </c>
      <c r="F61" s="71" t="s">
        <v>1498</v>
      </c>
    </row>
    <row r="62" spans="4:6" ht="15" customHeight="1" x14ac:dyDescent="0.15">
      <c r="D62" s="70" t="s">
        <v>1084</v>
      </c>
      <c r="E62" s="70" t="str">
        <f>IF(計_確建第二面!$Y$42="","",計_確建第二面!$Y$42)</f>
        <v/>
      </c>
      <c r="F62" s="71" t="s">
        <v>1498</v>
      </c>
    </row>
    <row r="63" spans="4:6" ht="15" customHeight="1" x14ac:dyDescent="0.15">
      <c r="D63" s="70" t="s">
        <v>1085</v>
      </c>
      <c r="E63" s="70" t="str">
        <f>IF(計_確建第二面!$AH$42="","",計_確建第二面!$AH$42)</f>
        <v/>
      </c>
      <c r="F63" s="71" t="s">
        <v>1498</v>
      </c>
    </row>
    <row r="64" spans="4:6" ht="15" customHeight="1" x14ac:dyDescent="0.15">
      <c r="D64" s="70" t="s">
        <v>1086</v>
      </c>
      <c r="E64" s="70" t="str">
        <f>IF(計_確建第二面!$M$43="","",計_確建第二面!$M$43)</f>
        <v/>
      </c>
      <c r="F64" s="71" t="s">
        <v>1498</v>
      </c>
    </row>
    <row r="65" spans="4:6" ht="15" customHeight="1" x14ac:dyDescent="0.15">
      <c r="D65" s="70" t="s">
        <v>1087</v>
      </c>
      <c r="E65" s="70" t="str">
        <f>IF(計_確建第二面!$N$44="","",計_確建第二面!$N$44)</f>
        <v/>
      </c>
      <c r="F65" s="71" t="s">
        <v>1498</v>
      </c>
    </row>
    <row r="66" spans="4:6" ht="15" customHeight="1" x14ac:dyDescent="0.15">
      <c r="D66" s="70" t="s">
        <v>1088</v>
      </c>
      <c r="E66" s="70" t="str">
        <f>IF(計_確建第二面!$Y$44="","",計_確建第二面!$Y$44)</f>
        <v/>
      </c>
      <c r="F66" s="71" t="s">
        <v>1498</v>
      </c>
    </row>
    <row r="67" spans="4:6" ht="15" customHeight="1" x14ac:dyDescent="0.15">
      <c r="D67" s="70" t="s">
        <v>1089</v>
      </c>
      <c r="E67" s="70" t="str">
        <f>IF(計_確建第二面!$AH$44="","",計_確建第二面!$AH$44)</f>
        <v/>
      </c>
      <c r="F67" s="71" t="s">
        <v>1498</v>
      </c>
    </row>
    <row r="68" spans="4:6" ht="15" customHeight="1" x14ac:dyDescent="0.15">
      <c r="D68" s="70" t="s">
        <v>1090</v>
      </c>
      <c r="E68" s="70" t="str">
        <f>IF(計_確建第二面!$M$45="","",計_確建第二面!$M$45)</f>
        <v/>
      </c>
      <c r="F68" s="71" t="s">
        <v>1498</v>
      </c>
    </row>
    <row r="69" spans="4:6" ht="15" customHeight="1" x14ac:dyDescent="0.15">
      <c r="D69" s="70" t="s">
        <v>1446</v>
      </c>
      <c r="E69" s="70" t="str">
        <f>IF(計_確建第二面!$N$46="","",計_確建第二面!$N$46)</f>
        <v/>
      </c>
      <c r="F69" s="71" t="s">
        <v>1498</v>
      </c>
    </row>
    <row r="70" spans="4:6" ht="15" customHeight="1" x14ac:dyDescent="0.15">
      <c r="D70" s="70" t="s">
        <v>1091</v>
      </c>
      <c r="E70" s="70" t="str">
        <f>IF(計_確建第二面!$M$47="","",計_確建第二面!$M$47)</f>
        <v/>
      </c>
      <c r="F70" s="71" t="s">
        <v>1498</v>
      </c>
    </row>
    <row r="71" spans="4:6" ht="15" customHeight="1" x14ac:dyDescent="0.15">
      <c r="D71" s="70" t="s">
        <v>1447</v>
      </c>
      <c r="E71" s="70" t="str">
        <f>IF(計_確建第二面!$M$48="","",計_確建第二面!$M$48)</f>
        <v/>
      </c>
      <c r="F71" s="71" t="s">
        <v>1498</v>
      </c>
    </row>
    <row r="72" spans="4:6" ht="15" customHeight="1" x14ac:dyDescent="0.15">
      <c r="D72" s="70" t="s">
        <v>1092</v>
      </c>
      <c r="E72" s="70" t="str">
        <f>IF(計_確建第二面!$P$49="","",計_確建第二面!$P$49)</f>
        <v/>
      </c>
      <c r="F72" s="71" t="s">
        <v>1498</v>
      </c>
    </row>
    <row r="73" spans="4:6" ht="15" customHeight="1" x14ac:dyDescent="0.15">
      <c r="D73" s="70" t="s">
        <v>1095</v>
      </c>
      <c r="E73" s="70" t="str">
        <f>IF(計_確建第二面!$U$49="","",計_確建第二面!$U$49)</f>
        <v/>
      </c>
      <c r="F73" s="71" t="s">
        <v>1498</v>
      </c>
    </row>
    <row r="74" spans="4:6" ht="15" customHeight="1" x14ac:dyDescent="0.15">
      <c r="D74" s="70" t="s">
        <v>1093</v>
      </c>
      <c r="E74" s="70" t="str">
        <f>IF(計_確建第二面!$Z$49="","",計_確建第二面!$Z$49)</f>
        <v/>
      </c>
      <c r="F74" s="71" t="s">
        <v>1498</v>
      </c>
    </row>
    <row r="75" spans="4:6" ht="15" customHeight="1" x14ac:dyDescent="0.15">
      <c r="D75" s="70" t="s">
        <v>1094</v>
      </c>
      <c r="E75" s="70" t="str">
        <f>IF(計_確建第二面!$AE$49="","",計_確建第二面!$AE$49)</f>
        <v/>
      </c>
      <c r="F75" s="71" t="s">
        <v>1498</v>
      </c>
    </row>
    <row r="76" spans="4:6" ht="15" customHeight="1" x14ac:dyDescent="0.15">
      <c r="D76" s="70" t="s">
        <v>1096</v>
      </c>
      <c r="E76" s="70" t="str">
        <f>IF(計_確建第二面!$N$51="","",計_確建第二面!$N$51)</f>
        <v/>
      </c>
      <c r="F76" s="71" t="s">
        <v>1498</v>
      </c>
    </row>
    <row r="77" spans="4:6" ht="15" customHeight="1" x14ac:dyDescent="0.15">
      <c r="D77" s="70" t="s">
        <v>1097</v>
      </c>
      <c r="E77" s="70" t="str">
        <f>IF(計_確建第二面!$Y$51="","",計_確建第二面!$Y$51)</f>
        <v/>
      </c>
      <c r="F77" s="71" t="s">
        <v>1498</v>
      </c>
    </row>
    <row r="78" spans="4:6" ht="15" customHeight="1" x14ac:dyDescent="0.15">
      <c r="D78" s="70" t="s">
        <v>1098</v>
      </c>
      <c r="E78" s="70" t="str">
        <f>IF(計_確建第二面!$AH$51="","",計_確建第二面!$AH$51)</f>
        <v/>
      </c>
      <c r="F78" s="71" t="s">
        <v>1498</v>
      </c>
    </row>
    <row r="79" spans="4:6" ht="15" customHeight="1" x14ac:dyDescent="0.15">
      <c r="D79" s="70" t="s">
        <v>1099</v>
      </c>
      <c r="E79" s="70" t="str">
        <f>IF(計_確建第二面!$M$52="","",計_確建第二面!$M$52)</f>
        <v/>
      </c>
      <c r="F79" s="71" t="s">
        <v>1498</v>
      </c>
    </row>
    <row r="80" spans="4:6" ht="15" customHeight="1" x14ac:dyDescent="0.15">
      <c r="D80" s="70" t="s">
        <v>1100</v>
      </c>
      <c r="E80" s="70" t="str">
        <f>IF(計_確建第二面!$N$53="","",計_確建第二面!$N$53)</f>
        <v/>
      </c>
      <c r="F80" s="71" t="s">
        <v>1498</v>
      </c>
    </row>
    <row r="81" spans="3:6" ht="15" customHeight="1" x14ac:dyDescent="0.15">
      <c r="D81" s="70" t="s">
        <v>1101</v>
      </c>
      <c r="E81" s="70" t="str">
        <f>IF(計_確建第二面!$Y$53="","",計_確建第二面!$Y$53)</f>
        <v/>
      </c>
      <c r="F81" s="71" t="s">
        <v>1498</v>
      </c>
    </row>
    <row r="82" spans="3:6" ht="15" customHeight="1" x14ac:dyDescent="0.15">
      <c r="D82" s="70" t="s">
        <v>1102</v>
      </c>
      <c r="E82" s="70" t="str">
        <f>IF(計_確建第二面!$AH$53="","",計_確建第二面!$AH$53)</f>
        <v/>
      </c>
      <c r="F82" s="71" t="s">
        <v>1498</v>
      </c>
    </row>
    <row r="83" spans="3:6" ht="15" customHeight="1" x14ac:dyDescent="0.15">
      <c r="D83" s="70" t="s">
        <v>1103</v>
      </c>
      <c r="E83" s="70" t="str">
        <f>IF(計_確建第二面!$M$54="","",計_確建第二面!$M$54)</f>
        <v/>
      </c>
      <c r="F83" s="71" t="s">
        <v>1498</v>
      </c>
    </row>
    <row r="84" spans="3:6" ht="15" customHeight="1" x14ac:dyDescent="0.15">
      <c r="D84" s="70" t="s">
        <v>1448</v>
      </c>
      <c r="E84" s="70" t="str">
        <f>IF(計_確建第二面!$N$55="","",計_確建第二面!$N$55)</f>
        <v/>
      </c>
      <c r="F84" s="71" t="s">
        <v>1498</v>
      </c>
    </row>
    <row r="85" spans="3:6" ht="15" customHeight="1" x14ac:dyDescent="0.15">
      <c r="D85" s="70" t="s">
        <v>1104</v>
      </c>
      <c r="E85" s="70" t="str">
        <f>IF(計_確建第二面!$M$56="","",計_確建第二面!$M$56)</f>
        <v/>
      </c>
      <c r="F85" s="71" t="s">
        <v>1498</v>
      </c>
    </row>
    <row r="86" spans="3:6" ht="15" customHeight="1" x14ac:dyDescent="0.15">
      <c r="D86" s="70" t="s">
        <v>1449</v>
      </c>
      <c r="E86" s="70" t="str">
        <f>IF(計_確建第二面!$M$57="","",計_確建第二面!$M$57)</f>
        <v/>
      </c>
      <c r="F86" s="71" t="s">
        <v>1498</v>
      </c>
    </row>
    <row r="87" spans="3:6" ht="15" customHeight="1" x14ac:dyDescent="0.15">
      <c r="D87" s="70" t="s">
        <v>1105</v>
      </c>
      <c r="E87" s="70" t="str">
        <f>IF(計_確建第二面!$P$58="","",計_確建第二面!$P$58)</f>
        <v/>
      </c>
      <c r="F87" s="71" t="s">
        <v>1498</v>
      </c>
    </row>
    <row r="88" spans="3:6" ht="15" customHeight="1" x14ac:dyDescent="0.15">
      <c r="D88" s="70" t="s">
        <v>1106</v>
      </c>
      <c r="E88" s="70" t="str">
        <f>IF(計_確建第二面!$U$58="","",計_確建第二面!$U$58)</f>
        <v/>
      </c>
      <c r="F88" s="71" t="s">
        <v>1498</v>
      </c>
    </row>
    <row r="89" spans="3:6" ht="15" customHeight="1" x14ac:dyDescent="0.15">
      <c r="D89" s="70" t="s">
        <v>1107</v>
      </c>
      <c r="E89" s="70" t="str">
        <f>IF(計_確建第二面!$Z$58="","",計_確建第二面!$Z$58)</f>
        <v/>
      </c>
      <c r="F89" s="71" t="s">
        <v>1498</v>
      </c>
    </row>
    <row r="90" spans="3:6" ht="15" customHeight="1" x14ac:dyDescent="0.15">
      <c r="D90" s="70" t="s">
        <v>1109</v>
      </c>
      <c r="E90" s="70" t="str">
        <f>IF(計_確建第二面!$AE$58="","",計_確建第二面!$AE$58)</f>
        <v/>
      </c>
      <c r="F90" s="71" t="s">
        <v>1498</v>
      </c>
    </row>
    <row r="91" spans="3:6" ht="15" customHeight="1" x14ac:dyDescent="0.15">
      <c r="C91" s="69" t="s">
        <v>1245</v>
      </c>
      <c r="D91" s="70" t="s">
        <v>1131</v>
      </c>
      <c r="E91" s="70" t="str">
        <f>IF(計_確建第二面!$D$65="","",計_確建第二面!$D$65)</f>
        <v>□</v>
      </c>
      <c r="F91" s="71" t="s">
        <v>1498</v>
      </c>
    </row>
    <row r="92" spans="3:6" ht="15" customHeight="1" x14ac:dyDescent="0.15">
      <c r="D92" s="70" t="s">
        <v>1132</v>
      </c>
      <c r="E92" s="70" t="str">
        <f>IF(計_確建第二面!$M$66="","",計_確建第二面!$M$66)</f>
        <v/>
      </c>
      <c r="F92" s="71" t="s">
        <v>1498</v>
      </c>
    </row>
    <row r="93" spans="3:6" ht="15" customHeight="1" x14ac:dyDescent="0.15">
      <c r="D93" s="70" t="s">
        <v>1133</v>
      </c>
      <c r="E93" s="70" t="str">
        <f>IF(計_確建第二面!$U$67="","",計_確建第二面!$U$67)</f>
        <v/>
      </c>
      <c r="F93" s="71" t="s">
        <v>1498</v>
      </c>
    </row>
    <row r="94" spans="3:6" ht="15" customHeight="1" x14ac:dyDescent="0.15">
      <c r="D94" s="70" t="s">
        <v>1134</v>
      </c>
      <c r="E94" s="70" t="str">
        <f>IF(計_確建第二面!$D$69="","",計_確建第二面!$D$69)</f>
        <v>□</v>
      </c>
      <c r="F94" s="71" t="s">
        <v>1498</v>
      </c>
    </row>
    <row r="95" spans="3:6" ht="15" customHeight="1" x14ac:dyDescent="0.15">
      <c r="D95" s="70" t="s">
        <v>1135</v>
      </c>
      <c r="E95" s="70" t="str">
        <f>IF(計_確建第二面!$M$70="","",計_確建第二面!$M$70)</f>
        <v/>
      </c>
      <c r="F95" s="71" t="s">
        <v>1498</v>
      </c>
    </row>
    <row r="96" spans="3:6" ht="15" customHeight="1" x14ac:dyDescent="0.15">
      <c r="D96" s="70" t="s">
        <v>1136</v>
      </c>
      <c r="E96" s="70" t="str">
        <f>IF(計_確建第二面!$U$71="","",計_確建第二面!$U$71)</f>
        <v/>
      </c>
      <c r="F96" s="71" t="s">
        <v>1498</v>
      </c>
    </row>
    <row r="97" spans="3:6" ht="15" customHeight="1" x14ac:dyDescent="0.15">
      <c r="D97" s="70" t="s">
        <v>1137</v>
      </c>
      <c r="E97" s="70" t="str">
        <f>IF(計_確建第二面!$D$73="","",計_確建第二面!$D$73)</f>
        <v>□</v>
      </c>
      <c r="F97" s="71" t="s">
        <v>1498</v>
      </c>
    </row>
    <row r="98" spans="3:6" ht="15" customHeight="1" x14ac:dyDescent="0.15">
      <c r="D98" s="70" t="s">
        <v>1138</v>
      </c>
      <c r="E98" s="70" t="str">
        <f>IF(計_確建第二面!$M$74="","",計_確建第二面!$M$74)</f>
        <v/>
      </c>
      <c r="F98" s="71" t="s">
        <v>1498</v>
      </c>
    </row>
    <row r="99" spans="3:6" ht="15" customHeight="1" x14ac:dyDescent="0.15">
      <c r="D99" s="70" t="s">
        <v>1139</v>
      </c>
      <c r="E99" s="70" t="str">
        <f>IF(計_確建第二面!$U$75="","",計_確建第二面!$U$75)</f>
        <v/>
      </c>
      <c r="F99" s="71" t="s">
        <v>1498</v>
      </c>
    </row>
    <row r="100" spans="3:6" ht="15" customHeight="1" x14ac:dyDescent="0.15">
      <c r="D100" s="70" t="s">
        <v>1140</v>
      </c>
      <c r="E100" s="70" t="str">
        <f>IF(計_確建第二面!$M$76="","",計_確建第二面!$M$76)</f>
        <v/>
      </c>
      <c r="F100" s="71" t="s">
        <v>1498</v>
      </c>
    </row>
    <row r="101" spans="3:6" ht="15" customHeight="1" x14ac:dyDescent="0.15">
      <c r="D101" s="70" t="s">
        <v>1141</v>
      </c>
      <c r="E101" s="70" t="str">
        <f>IF(計_確建第二面!$U$77="","",計_確建第二面!$U$77)</f>
        <v/>
      </c>
      <c r="F101" s="71" t="s">
        <v>1498</v>
      </c>
    </row>
    <row r="102" spans="3:6" ht="15" customHeight="1" x14ac:dyDescent="0.15">
      <c r="D102" s="70" t="s">
        <v>1142</v>
      </c>
      <c r="E102" s="70" t="str">
        <f>IF(計_確建第二面!$M$78="","",計_確建第二面!$M$78)</f>
        <v/>
      </c>
      <c r="F102" s="71" t="s">
        <v>1498</v>
      </c>
    </row>
    <row r="103" spans="3:6" ht="15" customHeight="1" x14ac:dyDescent="0.15">
      <c r="D103" s="70" t="s">
        <v>1143</v>
      </c>
      <c r="E103" s="70" t="str">
        <f>IF(計_確建第二面!$U$79="","",計_確建第二面!$U$79)</f>
        <v/>
      </c>
      <c r="F103" s="71" t="s">
        <v>1498</v>
      </c>
    </row>
    <row r="104" spans="3:6" ht="15" customHeight="1" x14ac:dyDescent="0.15">
      <c r="D104" s="70" t="s">
        <v>1144</v>
      </c>
      <c r="E104" s="70" t="str">
        <f>IF(計_確建第二面!$D$81="","",計_確建第二面!$D$81)</f>
        <v>□</v>
      </c>
      <c r="F104" s="71" t="s">
        <v>1498</v>
      </c>
    </row>
    <row r="105" spans="3:6" ht="15" customHeight="1" x14ac:dyDescent="0.15">
      <c r="D105" s="70" t="s">
        <v>1145</v>
      </c>
      <c r="E105" s="70" t="str">
        <f>IF(計_確建第二面!$M$82="","",計_確建第二面!$M$82)</f>
        <v/>
      </c>
      <c r="F105" s="71" t="s">
        <v>1498</v>
      </c>
    </row>
    <row r="106" spans="3:6" ht="15" customHeight="1" x14ac:dyDescent="0.15">
      <c r="D106" s="70" t="s">
        <v>1146</v>
      </c>
      <c r="E106" s="70" t="str">
        <f>IF(計_確建第二面!$U$83="","",計_確建第二面!$U$83)</f>
        <v/>
      </c>
      <c r="F106" s="71" t="s">
        <v>1498</v>
      </c>
    </row>
    <row r="107" spans="3:6" ht="15" customHeight="1" x14ac:dyDescent="0.15">
      <c r="D107" s="70" t="s">
        <v>1147</v>
      </c>
      <c r="E107" s="70" t="str">
        <f>IF(計_確建第二面!$M$84="","",計_確建第二面!$M$84)</f>
        <v/>
      </c>
      <c r="F107" s="71" t="s">
        <v>1498</v>
      </c>
    </row>
    <row r="108" spans="3:6" ht="15" customHeight="1" x14ac:dyDescent="0.15">
      <c r="D108" s="70" t="s">
        <v>1148</v>
      </c>
      <c r="E108" s="70" t="str">
        <f>IF(計_確建第二面!$U$85="","",計_確建第二面!$U$85)</f>
        <v/>
      </c>
      <c r="F108" s="71" t="s">
        <v>1498</v>
      </c>
    </row>
    <row r="109" spans="3:6" ht="15" customHeight="1" x14ac:dyDescent="0.15">
      <c r="D109" s="70" t="s">
        <v>1149</v>
      </c>
      <c r="E109" s="70" t="str">
        <f>IF(計_確建第二面!$M$86="","",計_確建第二面!$M$86)</f>
        <v/>
      </c>
      <c r="F109" s="71" t="s">
        <v>1498</v>
      </c>
    </row>
    <row r="110" spans="3:6" ht="15" customHeight="1" x14ac:dyDescent="0.15">
      <c r="D110" s="70" t="s">
        <v>1150</v>
      </c>
      <c r="E110" s="70" t="str">
        <f>IF(計_確建第二面!$U$87="","",計_確建第二面!$U$87)</f>
        <v/>
      </c>
      <c r="F110" s="71" t="s">
        <v>1498</v>
      </c>
    </row>
    <row r="111" spans="3:6" ht="15" customHeight="1" x14ac:dyDescent="0.15">
      <c r="C111" s="69" t="s">
        <v>1246</v>
      </c>
      <c r="D111" s="70" t="s">
        <v>1111</v>
      </c>
      <c r="E111" s="70" t="str">
        <f>IF(計_確建第二面!$M$90="","",計_確建第二面!$M$90)</f>
        <v/>
      </c>
      <c r="F111" s="71" t="s">
        <v>1498</v>
      </c>
    </row>
    <row r="112" spans="3:6" ht="15" customHeight="1" x14ac:dyDescent="0.15">
      <c r="D112" s="70" t="s">
        <v>1112</v>
      </c>
      <c r="E112" s="70" t="str">
        <f>IF(計_確建第二面!$M$91="","",計_確建第二面!$M$91)</f>
        <v/>
      </c>
      <c r="F112" s="71" t="s">
        <v>1498</v>
      </c>
    </row>
    <row r="113" spans="4:6" ht="15" customHeight="1" x14ac:dyDescent="0.15">
      <c r="D113" s="70" t="s">
        <v>1451</v>
      </c>
      <c r="E113" s="70" t="str">
        <f>IF(計_確建第二面!$N$92="","",計_確建第二面!$N$92)</f>
        <v/>
      </c>
      <c r="F113" s="71" t="s">
        <v>1498</v>
      </c>
    </row>
    <row r="114" spans="4:6" ht="15" customHeight="1" x14ac:dyDescent="0.15">
      <c r="D114" s="70" t="s">
        <v>1113</v>
      </c>
      <c r="E114" s="70" t="str">
        <f>IF(計_確建第二面!$M$93="","",計_確建第二面!$M$93)</f>
        <v/>
      </c>
      <c r="F114" s="71" t="s">
        <v>1498</v>
      </c>
    </row>
    <row r="115" spans="4:6" ht="15" customHeight="1" x14ac:dyDescent="0.15">
      <c r="D115" s="70" t="s">
        <v>1452</v>
      </c>
      <c r="E115" s="70" t="str">
        <f>IF(計_確建第二面!$M$94="","",計_確建第二面!$M$94)</f>
        <v/>
      </c>
      <c r="F115" s="71" t="s">
        <v>1498</v>
      </c>
    </row>
    <row r="116" spans="4:6" ht="15" customHeight="1" x14ac:dyDescent="0.15">
      <c r="D116" s="70" t="s">
        <v>1114</v>
      </c>
      <c r="E116" s="70" t="str">
        <f>IF(計_確建第二面!$M$95="","",計_確建第二面!$M$95)</f>
        <v/>
      </c>
      <c r="F116" s="71" t="s">
        <v>1498</v>
      </c>
    </row>
    <row r="117" spans="4:6" ht="15" customHeight="1" x14ac:dyDescent="0.15">
      <c r="D117" s="70" t="s">
        <v>1115</v>
      </c>
      <c r="E117" s="70" t="str">
        <f>IF(計_確建第二面!$O$96="","",計_確建第二面!$O$96)</f>
        <v/>
      </c>
      <c r="F117" s="71" t="s">
        <v>1498</v>
      </c>
    </row>
    <row r="118" spans="4:6" ht="15" customHeight="1" x14ac:dyDescent="0.15">
      <c r="D118" s="70" t="s">
        <v>1116</v>
      </c>
      <c r="E118" s="70" t="str">
        <f>IF(計_確建第二面!$M$99="","",計_確建第二面!$M$99)</f>
        <v/>
      </c>
      <c r="F118" s="71" t="s">
        <v>1498</v>
      </c>
    </row>
    <row r="119" spans="4:6" ht="15" customHeight="1" x14ac:dyDescent="0.15">
      <c r="D119" s="70" t="s">
        <v>1117</v>
      </c>
      <c r="E119" s="70" t="str">
        <f>IF(計_確建第二面!$M$100="","",計_確建第二面!$M$100)</f>
        <v/>
      </c>
      <c r="F119" s="71" t="s">
        <v>1498</v>
      </c>
    </row>
    <row r="120" spans="4:6" ht="15" customHeight="1" x14ac:dyDescent="0.15">
      <c r="D120" s="70" t="s">
        <v>1453</v>
      </c>
      <c r="E120" s="70" t="str">
        <f>IF(計_確建第二面!$N$101="","",計_確建第二面!$N$101)</f>
        <v/>
      </c>
      <c r="F120" s="71" t="s">
        <v>1498</v>
      </c>
    </row>
    <row r="121" spans="4:6" ht="15" customHeight="1" x14ac:dyDescent="0.15">
      <c r="D121" s="70" t="s">
        <v>1118</v>
      </c>
      <c r="E121" s="70" t="str">
        <f>IF(計_確建第二面!$M$102="","",計_確建第二面!$M$102)</f>
        <v/>
      </c>
      <c r="F121" s="71" t="s">
        <v>1498</v>
      </c>
    </row>
    <row r="122" spans="4:6" ht="15" customHeight="1" x14ac:dyDescent="0.15">
      <c r="D122" s="70" t="s">
        <v>1454</v>
      </c>
      <c r="E122" s="70" t="str">
        <f>IF(計_確建第二面!$M$103="","",計_確建第二面!$M$103)</f>
        <v/>
      </c>
      <c r="F122" s="71" t="s">
        <v>1498</v>
      </c>
    </row>
    <row r="123" spans="4:6" ht="15" customHeight="1" x14ac:dyDescent="0.15">
      <c r="D123" s="70" t="s">
        <v>1119</v>
      </c>
      <c r="E123" s="70" t="str">
        <f>IF(計_確建第二面!$M$104="","",計_確建第二面!$M$104)</f>
        <v/>
      </c>
      <c r="F123" s="71" t="s">
        <v>1498</v>
      </c>
    </row>
    <row r="124" spans="4:6" ht="15" customHeight="1" x14ac:dyDescent="0.15">
      <c r="D124" s="70" t="s">
        <v>1120</v>
      </c>
      <c r="E124" s="70" t="str">
        <f>IF(計_確建第二面!$O$105="","",計_確建第二面!$O$105)</f>
        <v/>
      </c>
      <c r="F124" s="71" t="s">
        <v>1498</v>
      </c>
    </row>
    <row r="125" spans="4:6" ht="15" customHeight="1" x14ac:dyDescent="0.15">
      <c r="D125" s="70" t="s">
        <v>1121</v>
      </c>
      <c r="E125" s="70" t="str">
        <f>IF(計_確建第二面!$M$107="","",計_確建第二面!$M$107)</f>
        <v/>
      </c>
      <c r="F125" s="71" t="s">
        <v>1498</v>
      </c>
    </row>
    <row r="126" spans="4:6" ht="15" customHeight="1" x14ac:dyDescent="0.15">
      <c r="D126" s="70" t="s">
        <v>1122</v>
      </c>
      <c r="E126" s="70" t="str">
        <f>IF(計_確建第二面!$M$108="","",計_確建第二面!$M$108)</f>
        <v/>
      </c>
      <c r="F126" s="71" t="s">
        <v>1498</v>
      </c>
    </row>
    <row r="127" spans="4:6" ht="15" customHeight="1" x14ac:dyDescent="0.15">
      <c r="D127" s="70" t="s">
        <v>1455</v>
      </c>
      <c r="E127" s="70" t="str">
        <f>IF(計_確建第二面!$N$109="","",計_確建第二面!$N$109)</f>
        <v/>
      </c>
      <c r="F127" s="71" t="s">
        <v>1498</v>
      </c>
    </row>
    <row r="128" spans="4:6" ht="15" customHeight="1" x14ac:dyDescent="0.15">
      <c r="D128" s="70" t="s">
        <v>1123</v>
      </c>
      <c r="E128" s="70" t="str">
        <f>IF(計_確建第二面!$M$110="","",計_確建第二面!$M$110)</f>
        <v/>
      </c>
      <c r="F128" s="71" t="s">
        <v>1498</v>
      </c>
    </row>
    <row r="129" spans="3:6" ht="15" customHeight="1" x14ac:dyDescent="0.15">
      <c r="D129" s="70" t="s">
        <v>1456</v>
      </c>
      <c r="E129" s="70" t="str">
        <f>IF(計_確建第二面!$M$111="","",計_確建第二面!$M$111)</f>
        <v/>
      </c>
      <c r="F129" s="71" t="s">
        <v>1498</v>
      </c>
    </row>
    <row r="130" spans="3:6" ht="15" customHeight="1" x14ac:dyDescent="0.15">
      <c r="D130" s="70" t="s">
        <v>1124</v>
      </c>
      <c r="E130" s="70" t="str">
        <f>IF(計_確建第二面!$M$112="","",計_確建第二面!$M$112)</f>
        <v/>
      </c>
      <c r="F130" s="71" t="s">
        <v>1498</v>
      </c>
    </row>
    <row r="131" spans="3:6" ht="15" customHeight="1" x14ac:dyDescent="0.15">
      <c r="D131" s="70" t="s">
        <v>1125</v>
      </c>
      <c r="E131" s="70" t="str">
        <f>IF(計_確建第二面!$O$113="","",計_確建第二面!$O$113)</f>
        <v/>
      </c>
      <c r="F131" s="71" t="s">
        <v>1498</v>
      </c>
    </row>
    <row r="132" spans="3:6" ht="15" customHeight="1" x14ac:dyDescent="0.15">
      <c r="D132" s="70" t="s">
        <v>1126</v>
      </c>
      <c r="E132" s="70" t="str">
        <f>IF(計_確建第二面!$M$115="","",計_確建第二面!$M$115)</f>
        <v/>
      </c>
      <c r="F132" s="71" t="s">
        <v>1498</v>
      </c>
    </row>
    <row r="133" spans="3:6" ht="15" customHeight="1" x14ac:dyDescent="0.15">
      <c r="D133" s="70" t="s">
        <v>1127</v>
      </c>
      <c r="E133" s="70" t="str">
        <f>IF(計_確建第二面!$M$116="","",計_確建第二面!$M$116)</f>
        <v/>
      </c>
      <c r="F133" s="71" t="s">
        <v>1498</v>
      </c>
    </row>
    <row r="134" spans="3:6" ht="15" customHeight="1" x14ac:dyDescent="0.15">
      <c r="D134" s="70" t="s">
        <v>1457</v>
      </c>
      <c r="E134" s="70" t="str">
        <f>IF(計_確建第二面!$N$117="","",計_確建第二面!$N$117)</f>
        <v/>
      </c>
      <c r="F134" s="71" t="s">
        <v>1498</v>
      </c>
    </row>
    <row r="135" spans="3:6" ht="15" customHeight="1" x14ac:dyDescent="0.15">
      <c r="D135" s="70" t="s">
        <v>1128</v>
      </c>
      <c r="E135" s="70" t="str">
        <f>IF(計_確建第二面!$M$118="","",計_確建第二面!$M$118)</f>
        <v/>
      </c>
      <c r="F135" s="71" t="s">
        <v>1498</v>
      </c>
    </row>
    <row r="136" spans="3:6" ht="15" customHeight="1" x14ac:dyDescent="0.15">
      <c r="D136" s="70" t="s">
        <v>1458</v>
      </c>
      <c r="E136" s="70" t="str">
        <f>IF(計_確建第二面!$M$119="","",計_確建第二面!$M$119)</f>
        <v/>
      </c>
      <c r="F136" s="71" t="s">
        <v>1498</v>
      </c>
    </row>
    <row r="137" spans="3:6" ht="15" customHeight="1" x14ac:dyDescent="0.15">
      <c r="D137" s="70" t="s">
        <v>1129</v>
      </c>
      <c r="E137" s="70" t="str">
        <f>IF(計_確建第二面!$M$120="","",計_確建第二面!$M$120)</f>
        <v/>
      </c>
      <c r="F137" s="71" t="s">
        <v>1498</v>
      </c>
    </row>
    <row r="138" spans="3:6" ht="15" customHeight="1" x14ac:dyDescent="0.15">
      <c r="D138" s="70" t="s">
        <v>1130</v>
      </c>
      <c r="E138" s="70" t="str">
        <f>IF(計_確建第二面!$O$121="","",計_確建第二面!$O$121)</f>
        <v/>
      </c>
      <c r="F138" s="71" t="s">
        <v>1498</v>
      </c>
    </row>
    <row r="139" spans="3:6" ht="15" customHeight="1" x14ac:dyDescent="0.15">
      <c r="C139" s="69" t="s">
        <v>1247</v>
      </c>
      <c r="D139" s="70" t="s">
        <v>1151</v>
      </c>
      <c r="E139" s="70" t="str">
        <f>IF(計_確建第二面!$N$126="","",計_確建第二面!$N$126)</f>
        <v/>
      </c>
      <c r="F139" s="71" t="s">
        <v>1498</v>
      </c>
    </row>
    <row r="140" spans="3:6" ht="15" customHeight="1" x14ac:dyDescent="0.15">
      <c r="D140" s="70" t="s">
        <v>1152</v>
      </c>
      <c r="E140" s="70" t="str">
        <f>IF(計_確建第二面!$Y$126="","",計_確建第二面!$Y$126)</f>
        <v/>
      </c>
      <c r="F140" s="71" t="s">
        <v>1498</v>
      </c>
    </row>
    <row r="141" spans="3:6" ht="15" customHeight="1" x14ac:dyDescent="0.15">
      <c r="D141" s="70" t="s">
        <v>1153</v>
      </c>
      <c r="E141" s="70" t="str">
        <f>IF(計_確建第二面!$AH$126="","",計_確建第二面!$AH$126)</f>
        <v/>
      </c>
      <c r="F141" s="71" t="s">
        <v>1498</v>
      </c>
    </row>
    <row r="142" spans="3:6" ht="15" customHeight="1" x14ac:dyDescent="0.15">
      <c r="D142" s="70" t="s">
        <v>1154</v>
      </c>
      <c r="E142" s="70" t="str">
        <f>IF(計_確建第二面!$M$127="","",計_確建第二面!$M$127)</f>
        <v/>
      </c>
      <c r="F142" s="71" t="s">
        <v>1498</v>
      </c>
    </row>
    <row r="143" spans="3:6" ht="15" customHeight="1" x14ac:dyDescent="0.15">
      <c r="D143" s="70" t="s">
        <v>1155</v>
      </c>
      <c r="E143" s="70" t="str">
        <f>IF(計_確建第二面!$N$128="","",計_確建第二面!$N$128)</f>
        <v/>
      </c>
      <c r="F143" s="71" t="s">
        <v>1498</v>
      </c>
    </row>
    <row r="144" spans="3:6" ht="15" customHeight="1" x14ac:dyDescent="0.15">
      <c r="D144" s="70" t="s">
        <v>1156</v>
      </c>
      <c r="E144" s="70" t="str">
        <f>IF(計_確建第二面!$Y$128="","",計_確建第二面!$Y$128)</f>
        <v/>
      </c>
      <c r="F144" s="71" t="s">
        <v>1498</v>
      </c>
    </row>
    <row r="145" spans="4:6" ht="15" customHeight="1" x14ac:dyDescent="0.15">
      <c r="D145" s="70" t="s">
        <v>1157</v>
      </c>
      <c r="E145" s="70" t="str">
        <f>IF(計_確建第二面!$AH$128="","",計_確建第二面!$AH$128)</f>
        <v/>
      </c>
      <c r="F145" s="71" t="s">
        <v>1498</v>
      </c>
    </row>
    <row r="146" spans="4:6" ht="15" customHeight="1" x14ac:dyDescent="0.15">
      <c r="D146" s="70" t="s">
        <v>1158</v>
      </c>
      <c r="E146" s="70" t="str">
        <f>IF(計_確建第二面!$M$129="","",計_確建第二面!$M$129)</f>
        <v/>
      </c>
      <c r="F146" s="71" t="s">
        <v>1498</v>
      </c>
    </row>
    <row r="147" spans="4:6" ht="15" customHeight="1" x14ac:dyDescent="0.15">
      <c r="D147" s="70" t="s">
        <v>1459</v>
      </c>
      <c r="E147" s="70" t="str">
        <f>IF(計_確建第二面!$N$130="","",計_確建第二面!$N$130)</f>
        <v/>
      </c>
      <c r="F147" s="71" t="s">
        <v>1498</v>
      </c>
    </row>
    <row r="148" spans="4:6" ht="15" customHeight="1" x14ac:dyDescent="0.15">
      <c r="D148" s="70" t="s">
        <v>1159</v>
      </c>
      <c r="E148" s="70" t="str">
        <f>IF(計_確建第二面!$M$131="","",計_確建第二面!$M$131)</f>
        <v/>
      </c>
      <c r="F148" s="71" t="s">
        <v>1498</v>
      </c>
    </row>
    <row r="149" spans="4:6" ht="15" customHeight="1" x14ac:dyDescent="0.15">
      <c r="D149" s="70" t="s">
        <v>1460</v>
      </c>
      <c r="E149" s="70" t="str">
        <f>IF(計_確建第二面!$M$132="","",計_確建第二面!$M$132)</f>
        <v/>
      </c>
      <c r="F149" s="71" t="s">
        <v>1498</v>
      </c>
    </row>
    <row r="150" spans="4:6" ht="15" customHeight="1" x14ac:dyDescent="0.15">
      <c r="D150" s="70" t="s">
        <v>1160</v>
      </c>
      <c r="E150" s="70" t="str">
        <f>IF(計_確建第二面!$P$133="","",計_確建第二面!$P$133)</f>
        <v/>
      </c>
      <c r="F150" s="71" t="s">
        <v>1498</v>
      </c>
    </row>
    <row r="151" spans="4:6" ht="15" customHeight="1" x14ac:dyDescent="0.15">
      <c r="D151" s="70" t="s">
        <v>1161</v>
      </c>
      <c r="E151" s="70" t="str">
        <f>IF(計_確建第二面!$U$133="","",計_確建第二面!$U$133)</f>
        <v/>
      </c>
      <c r="F151" s="71" t="s">
        <v>1498</v>
      </c>
    </row>
    <row r="152" spans="4:6" ht="15" customHeight="1" x14ac:dyDescent="0.15">
      <c r="D152" s="70" t="s">
        <v>1162</v>
      </c>
      <c r="E152" s="70" t="str">
        <f>IF(計_確建第二面!$Z$133="","",計_確建第二面!$Z$133)</f>
        <v/>
      </c>
      <c r="F152" s="71" t="s">
        <v>1498</v>
      </c>
    </row>
    <row r="153" spans="4:6" ht="15" customHeight="1" x14ac:dyDescent="0.15">
      <c r="D153" s="70" t="s">
        <v>1163</v>
      </c>
      <c r="E153" s="70" t="str">
        <f>IF(計_確建第二面!$AE$133="","",計_確建第二面!$AE$133)</f>
        <v/>
      </c>
      <c r="F153" s="71" t="s">
        <v>1498</v>
      </c>
    </row>
    <row r="154" spans="4:6" ht="15" customHeight="1" x14ac:dyDescent="0.15">
      <c r="D154" s="70" t="s">
        <v>1164</v>
      </c>
      <c r="E154" s="70" t="str">
        <f>IF(計_確建第二面!$N$136="","",計_確建第二面!$N$136)</f>
        <v/>
      </c>
      <c r="F154" s="71" t="s">
        <v>1498</v>
      </c>
    </row>
    <row r="155" spans="4:6" ht="15" customHeight="1" x14ac:dyDescent="0.15">
      <c r="D155" s="70" t="s">
        <v>1165</v>
      </c>
      <c r="E155" s="70" t="str">
        <f>IF(計_確建第二面!$Y$136="","",計_確建第二面!$Y$136)</f>
        <v/>
      </c>
      <c r="F155" s="71" t="s">
        <v>1498</v>
      </c>
    </row>
    <row r="156" spans="4:6" ht="15" customHeight="1" x14ac:dyDescent="0.15">
      <c r="D156" s="70" t="s">
        <v>1166</v>
      </c>
      <c r="E156" s="70" t="str">
        <f>IF(計_確建第二面!$AH$136="","",計_確建第二面!$AH$136)</f>
        <v/>
      </c>
      <c r="F156" s="71" t="s">
        <v>1498</v>
      </c>
    </row>
    <row r="157" spans="4:6" ht="15" customHeight="1" x14ac:dyDescent="0.15">
      <c r="D157" s="70" t="s">
        <v>1167</v>
      </c>
      <c r="E157" s="70" t="str">
        <f>IF(計_確建第二面!$M$137="","",計_確建第二面!$M$137)</f>
        <v/>
      </c>
      <c r="F157" s="71" t="s">
        <v>1498</v>
      </c>
    </row>
    <row r="158" spans="4:6" ht="15" customHeight="1" x14ac:dyDescent="0.15">
      <c r="D158" s="70" t="s">
        <v>1168</v>
      </c>
      <c r="E158" s="70" t="str">
        <f>IF(計_確建第二面!$N$138="","",計_確建第二面!$N$138)</f>
        <v/>
      </c>
      <c r="F158" s="71" t="s">
        <v>1498</v>
      </c>
    </row>
    <row r="159" spans="4:6" ht="15" customHeight="1" x14ac:dyDescent="0.15">
      <c r="D159" s="70" t="s">
        <v>1169</v>
      </c>
      <c r="E159" s="70" t="str">
        <f>IF(計_確建第二面!$Y$138="","",計_確建第二面!$Y$138)</f>
        <v/>
      </c>
      <c r="F159" s="71" t="s">
        <v>1498</v>
      </c>
    </row>
    <row r="160" spans="4:6" ht="15" customHeight="1" x14ac:dyDescent="0.15">
      <c r="D160" s="70" t="s">
        <v>1170</v>
      </c>
      <c r="E160" s="70" t="str">
        <f>IF(計_確建第二面!$AH$138="","",計_確建第二面!$AH$138)</f>
        <v/>
      </c>
      <c r="F160" s="71" t="s">
        <v>1498</v>
      </c>
    </row>
    <row r="161" spans="4:6" ht="15" customHeight="1" x14ac:dyDescent="0.15">
      <c r="D161" s="70" t="s">
        <v>1171</v>
      </c>
      <c r="E161" s="70" t="str">
        <f>IF(計_確建第二面!$M$139="","",計_確建第二面!$M$139)</f>
        <v/>
      </c>
      <c r="F161" s="71" t="s">
        <v>1498</v>
      </c>
    </row>
    <row r="162" spans="4:6" ht="15" customHeight="1" x14ac:dyDescent="0.15">
      <c r="D162" s="70" t="s">
        <v>1461</v>
      </c>
      <c r="E162" s="70" t="str">
        <f>IF(計_確建第二面!$N$140="","",計_確建第二面!$N$140)</f>
        <v/>
      </c>
      <c r="F162" s="71" t="s">
        <v>1498</v>
      </c>
    </row>
    <row r="163" spans="4:6" ht="15" customHeight="1" x14ac:dyDescent="0.15">
      <c r="D163" s="70" t="s">
        <v>1172</v>
      </c>
      <c r="E163" s="70" t="str">
        <f>IF(計_確建第二面!$M$141="","",計_確建第二面!$M$141)</f>
        <v/>
      </c>
      <c r="F163" s="71" t="s">
        <v>1498</v>
      </c>
    </row>
    <row r="164" spans="4:6" ht="15" customHeight="1" x14ac:dyDescent="0.15">
      <c r="D164" s="70" t="s">
        <v>1462</v>
      </c>
      <c r="E164" s="70" t="str">
        <f>IF(計_確建第二面!$M$142="","",計_確建第二面!$M$142)</f>
        <v/>
      </c>
      <c r="F164" s="71" t="s">
        <v>1498</v>
      </c>
    </row>
    <row r="165" spans="4:6" ht="15" customHeight="1" x14ac:dyDescent="0.15">
      <c r="D165" s="70" t="s">
        <v>1173</v>
      </c>
      <c r="E165" s="70" t="str">
        <f>IF(計_確建第二面!$P$143="","",計_確建第二面!$P$143)</f>
        <v/>
      </c>
      <c r="F165" s="71" t="s">
        <v>1498</v>
      </c>
    </row>
    <row r="166" spans="4:6" ht="15" customHeight="1" x14ac:dyDescent="0.15">
      <c r="D166" s="70" t="s">
        <v>1174</v>
      </c>
      <c r="E166" s="70" t="str">
        <f>IF(計_確建第二面!$U$143="","",計_確建第二面!$U$143)</f>
        <v/>
      </c>
      <c r="F166" s="71" t="s">
        <v>1498</v>
      </c>
    </row>
    <row r="167" spans="4:6" ht="15" customHeight="1" x14ac:dyDescent="0.15">
      <c r="D167" s="70" t="s">
        <v>1175</v>
      </c>
      <c r="E167" s="70" t="str">
        <f>IF(計_確建第二面!$Z$143="","",計_確建第二面!$Z$143)</f>
        <v/>
      </c>
      <c r="F167" s="71" t="s">
        <v>1498</v>
      </c>
    </row>
    <row r="168" spans="4:6" ht="15" customHeight="1" x14ac:dyDescent="0.15">
      <c r="D168" s="70" t="s">
        <v>1176</v>
      </c>
      <c r="E168" s="70" t="str">
        <f>IF(計_確建第二面!$AE$143="","",計_確建第二面!$AE$143)</f>
        <v/>
      </c>
      <c r="F168" s="71" t="s">
        <v>1498</v>
      </c>
    </row>
    <row r="169" spans="4:6" ht="15" customHeight="1" x14ac:dyDescent="0.15">
      <c r="D169" s="70" t="s">
        <v>1177</v>
      </c>
      <c r="E169" s="70" t="str">
        <f>IF(計_確建第二面!$N$145="","",計_確建第二面!$N$145)</f>
        <v/>
      </c>
      <c r="F169" s="71" t="s">
        <v>1498</v>
      </c>
    </row>
    <row r="170" spans="4:6" ht="15" customHeight="1" x14ac:dyDescent="0.15">
      <c r="D170" s="70" t="s">
        <v>1178</v>
      </c>
      <c r="E170" s="70" t="str">
        <f>IF(計_確建第二面!$Y$145="","",計_確建第二面!$Y$145)</f>
        <v/>
      </c>
      <c r="F170" s="71" t="s">
        <v>1498</v>
      </c>
    </row>
    <row r="171" spans="4:6" ht="15" customHeight="1" x14ac:dyDescent="0.15">
      <c r="D171" s="70" t="s">
        <v>1179</v>
      </c>
      <c r="E171" s="70" t="str">
        <f>IF(計_確建第二面!$AH$145="","",計_確建第二面!$AH$145)</f>
        <v/>
      </c>
      <c r="F171" s="71" t="s">
        <v>1498</v>
      </c>
    </row>
    <row r="172" spans="4:6" ht="15" customHeight="1" x14ac:dyDescent="0.15">
      <c r="D172" s="70" t="s">
        <v>1180</v>
      </c>
      <c r="E172" s="70" t="str">
        <f>IF(計_確建第二面!$M$146="","",計_確建第二面!$M$146)</f>
        <v/>
      </c>
      <c r="F172" s="71" t="s">
        <v>1498</v>
      </c>
    </row>
    <row r="173" spans="4:6" ht="15" customHeight="1" x14ac:dyDescent="0.15">
      <c r="D173" s="70" t="s">
        <v>1181</v>
      </c>
      <c r="E173" s="70" t="str">
        <f>IF(計_確建第二面!$N$147="","",計_確建第二面!$N$147)</f>
        <v/>
      </c>
      <c r="F173" s="71" t="s">
        <v>1498</v>
      </c>
    </row>
    <row r="174" spans="4:6" ht="15" customHeight="1" x14ac:dyDescent="0.15">
      <c r="D174" s="70" t="s">
        <v>1182</v>
      </c>
      <c r="E174" s="70" t="str">
        <f>IF(計_確建第二面!$Y$147="","",計_確建第二面!$Y$147)</f>
        <v/>
      </c>
      <c r="F174" s="71" t="s">
        <v>1498</v>
      </c>
    </row>
    <row r="175" spans="4:6" ht="15" customHeight="1" x14ac:dyDescent="0.15">
      <c r="D175" s="70" t="s">
        <v>1183</v>
      </c>
      <c r="E175" s="70" t="str">
        <f>IF(計_確建第二面!$AH$147="","",計_確建第二面!$AH$147)</f>
        <v/>
      </c>
      <c r="F175" s="71" t="s">
        <v>1498</v>
      </c>
    </row>
    <row r="176" spans="4:6" ht="15" customHeight="1" x14ac:dyDescent="0.15">
      <c r="D176" s="70" t="s">
        <v>1184</v>
      </c>
      <c r="E176" s="70" t="str">
        <f>IF(計_確建第二面!$M$148="","",計_確建第二面!$M$148)</f>
        <v/>
      </c>
      <c r="F176" s="71" t="s">
        <v>1498</v>
      </c>
    </row>
    <row r="177" spans="4:6" ht="15" customHeight="1" x14ac:dyDescent="0.15">
      <c r="D177" s="70" t="s">
        <v>1463</v>
      </c>
      <c r="E177" s="70" t="str">
        <f>IF(計_確建第二面!$N$149="","",計_確建第二面!$N$149)</f>
        <v/>
      </c>
      <c r="F177" s="71" t="s">
        <v>1498</v>
      </c>
    </row>
    <row r="178" spans="4:6" ht="15" customHeight="1" x14ac:dyDescent="0.15">
      <c r="D178" s="70" t="s">
        <v>1185</v>
      </c>
      <c r="E178" s="70" t="str">
        <f>IF(計_確建第二面!$M$150="","",計_確建第二面!$M$150)</f>
        <v/>
      </c>
      <c r="F178" s="71" t="s">
        <v>1498</v>
      </c>
    </row>
    <row r="179" spans="4:6" ht="15" customHeight="1" x14ac:dyDescent="0.15">
      <c r="D179" s="70" t="s">
        <v>1464</v>
      </c>
      <c r="E179" s="70" t="str">
        <f>IF(計_確建第二面!$M$151="","",計_確建第二面!$M$151)</f>
        <v/>
      </c>
      <c r="F179" s="71" t="s">
        <v>1498</v>
      </c>
    </row>
    <row r="180" spans="4:6" ht="15" customHeight="1" x14ac:dyDescent="0.15">
      <c r="D180" s="70" t="s">
        <v>1186</v>
      </c>
      <c r="E180" s="70" t="str">
        <f>IF(計_確建第二面!$P$152="","",計_確建第二面!$P$152)</f>
        <v/>
      </c>
      <c r="F180" s="71" t="s">
        <v>1498</v>
      </c>
    </row>
    <row r="181" spans="4:6" ht="15" customHeight="1" x14ac:dyDescent="0.15">
      <c r="D181" s="70" t="s">
        <v>1187</v>
      </c>
      <c r="E181" s="70" t="str">
        <f>IF(計_確建第二面!$U$152="","",計_確建第二面!$U$152)</f>
        <v/>
      </c>
      <c r="F181" s="71" t="s">
        <v>1498</v>
      </c>
    </row>
    <row r="182" spans="4:6" ht="15" customHeight="1" x14ac:dyDescent="0.15">
      <c r="D182" s="70" t="s">
        <v>1188</v>
      </c>
      <c r="E182" s="70" t="str">
        <f>IF(計_確建第二面!$Z$152="","",計_確建第二面!$Z$152)</f>
        <v/>
      </c>
      <c r="F182" s="71" t="s">
        <v>1498</v>
      </c>
    </row>
    <row r="183" spans="4:6" ht="15" customHeight="1" x14ac:dyDescent="0.15">
      <c r="D183" s="70" t="s">
        <v>1189</v>
      </c>
      <c r="E183" s="70" t="str">
        <f>IF(計_確建第二面!$AE$152="","",計_確建第二面!$AE$152)</f>
        <v/>
      </c>
      <c r="F183" s="71" t="s">
        <v>1498</v>
      </c>
    </row>
    <row r="184" spans="4:6" ht="15" customHeight="1" x14ac:dyDescent="0.15">
      <c r="D184" s="70" t="s">
        <v>1190</v>
      </c>
      <c r="E184" s="70" t="str">
        <f>IF(計_確建第二面!$N$154="","",計_確建第二面!$N$154)</f>
        <v/>
      </c>
      <c r="F184" s="71" t="s">
        <v>1498</v>
      </c>
    </row>
    <row r="185" spans="4:6" ht="15" customHeight="1" x14ac:dyDescent="0.15">
      <c r="D185" s="70" t="s">
        <v>1191</v>
      </c>
      <c r="E185" s="70" t="str">
        <f>IF(計_確建第二面!$Y$154="","",計_確建第二面!$Y$154)</f>
        <v/>
      </c>
      <c r="F185" s="71" t="s">
        <v>1498</v>
      </c>
    </row>
    <row r="186" spans="4:6" ht="15" customHeight="1" x14ac:dyDescent="0.15">
      <c r="D186" s="70" t="s">
        <v>1192</v>
      </c>
      <c r="E186" s="70" t="str">
        <f>IF(計_確建第二面!$AH$154="","",計_確建第二面!$AH$154)</f>
        <v/>
      </c>
      <c r="F186" s="71" t="s">
        <v>1498</v>
      </c>
    </row>
    <row r="187" spans="4:6" ht="15" customHeight="1" x14ac:dyDescent="0.15">
      <c r="D187" s="70" t="s">
        <v>1193</v>
      </c>
      <c r="E187" s="70" t="str">
        <f>IF(計_確建第二面!$M$155="","",計_確建第二面!$M$155)</f>
        <v/>
      </c>
      <c r="F187" s="71" t="s">
        <v>1498</v>
      </c>
    </row>
    <row r="188" spans="4:6" ht="15" customHeight="1" x14ac:dyDescent="0.15">
      <c r="D188" s="70" t="s">
        <v>1194</v>
      </c>
      <c r="E188" s="70" t="str">
        <f>IF(計_確建第二面!$N$156="","",計_確建第二面!$N$156)</f>
        <v/>
      </c>
      <c r="F188" s="71" t="s">
        <v>1498</v>
      </c>
    </row>
    <row r="189" spans="4:6" ht="15" customHeight="1" x14ac:dyDescent="0.15">
      <c r="D189" s="70" t="s">
        <v>1195</v>
      </c>
      <c r="E189" s="70" t="str">
        <f>IF(計_確建第二面!$Y$156="","",計_確建第二面!$Y$156)</f>
        <v/>
      </c>
      <c r="F189" s="71" t="s">
        <v>1498</v>
      </c>
    </row>
    <row r="190" spans="4:6" ht="15" customHeight="1" x14ac:dyDescent="0.15">
      <c r="D190" s="70" t="s">
        <v>1196</v>
      </c>
      <c r="E190" s="70" t="str">
        <f>IF(計_確建第二面!$AH$156="","",計_確建第二面!$AH$156)</f>
        <v/>
      </c>
      <c r="F190" s="71" t="s">
        <v>1498</v>
      </c>
    </row>
    <row r="191" spans="4:6" ht="15" customHeight="1" x14ac:dyDescent="0.15">
      <c r="D191" s="70" t="s">
        <v>1197</v>
      </c>
      <c r="E191" s="70" t="str">
        <f>IF(計_確建第二面!$M$157="","",計_確建第二面!$M$157)</f>
        <v/>
      </c>
      <c r="F191" s="71" t="s">
        <v>1498</v>
      </c>
    </row>
    <row r="192" spans="4:6" ht="15" customHeight="1" x14ac:dyDescent="0.15">
      <c r="D192" s="70" t="s">
        <v>1465</v>
      </c>
      <c r="E192" s="70" t="str">
        <f>IF(計_確建第二面!$N$158="","",計_確建第二面!$N$158)</f>
        <v/>
      </c>
      <c r="F192" s="71" t="s">
        <v>1498</v>
      </c>
    </row>
    <row r="193" spans="3:6" ht="15" customHeight="1" x14ac:dyDescent="0.15">
      <c r="D193" s="70" t="s">
        <v>1198</v>
      </c>
      <c r="E193" s="70" t="str">
        <f>IF(計_確建第二面!$M$159="","",計_確建第二面!$M$159)</f>
        <v/>
      </c>
      <c r="F193" s="71" t="s">
        <v>1498</v>
      </c>
    </row>
    <row r="194" spans="3:6" ht="15" customHeight="1" x14ac:dyDescent="0.15">
      <c r="D194" s="70" t="s">
        <v>1466</v>
      </c>
      <c r="E194" s="70" t="str">
        <f>IF(計_確建第二面!$M$160="","",計_確建第二面!$M$160)</f>
        <v/>
      </c>
      <c r="F194" s="71" t="s">
        <v>1498</v>
      </c>
    </row>
    <row r="195" spans="3:6" ht="15" customHeight="1" x14ac:dyDescent="0.15">
      <c r="D195" s="70" t="s">
        <v>1199</v>
      </c>
      <c r="E195" s="70" t="str">
        <f>IF(計_確建第二面!$P$161="","",計_確建第二面!$P$161)</f>
        <v/>
      </c>
      <c r="F195" s="71" t="s">
        <v>1498</v>
      </c>
    </row>
    <row r="196" spans="3:6" ht="15" customHeight="1" x14ac:dyDescent="0.15">
      <c r="D196" s="70" t="s">
        <v>1200</v>
      </c>
      <c r="E196" s="70" t="str">
        <f>IF(計_確建第二面!$U$161="","",計_確建第二面!$U$161)</f>
        <v/>
      </c>
      <c r="F196" s="71" t="s">
        <v>1498</v>
      </c>
    </row>
    <row r="197" spans="3:6" ht="15" customHeight="1" x14ac:dyDescent="0.15">
      <c r="D197" s="70" t="s">
        <v>1201</v>
      </c>
      <c r="E197" s="70" t="str">
        <f>IF(計_確建第二面!$Z$161="","",計_確建第二面!$Z$161)</f>
        <v/>
      </c>
      <c r="F197" s="71" t="s">
        <v>1498</v>
      </c>
    </row>
    <row r="198" spans="3:6" ht="15" customHeight="1" x14ac:dyDescent="0.15">
      <c r="D198" s="70" t="s">
        <v>1202</v>
      </c>
      <c r="E198" s="70" t="str">
        <f>IF(計_確建第二面!$AE$161="","",計_確建第二面!$AE$161)</f>
        <v/>
      </c>
      <c r="F198" s="71" t="s">
        <v>1498</v>
      </c>
    </row>
    <row r="199" spans="3:6" ht="15" customHeight="1" x14ac:dyDescent="0.15">
      <c r="C199" s="69" t="s">
        <v>1248</v>
      </c>
      <c r="D199" s="70" t="s">
        <v>1203</v>
      </c>
      <c r="E199" s="70" t="str">
        <f>IF(計_確建第二面!$M$163="","",計_確建第二面!$M$163)</f>
        <v/>
      </c>
      <c r="F199" s="71" t="s">
        <v>1498</v>
      </c>
    </row>
    <row r="200" spans="3:6" ht="15" customHeight="1" x14ac:dyDescent="0.15">
      <c r="D200" s="70" t="s">
        <v>1204</v>
      </c>
      <c r="E200" s="70" t="str">
        <f>IF(計_確建第二面!$S$164="","",計_確建第二面!$S$164)</f>
        <v/>
      </c>
      <c r="F200" s="71" t="s">
        <v>1498</v>
      </c>
    </row>
    <row r="201" spans="3:6" ht="15" customHeight="1" x14ac:dyDescent="0.15">
      <c r="D201" s="70" t="s">
        <v>1476</v>
      </c>
      <c r="E201" s="70" t="str">
        <f>IF(計_確建第二面!$AA$164="","",計_確建第二面!$AA$164)</f>
        <v/>
      </c>
      <c r="F201" s="71" t="s">
        <v>1498</v>
      </c>
    </row>
    <row r="202" spans="3:6" ht="15" customHeight="1" x14ac:dyDescent="0.15">
      <c r="D202" s="70" t="s">
        <v>1205</v>
      </c>
      <c r="E202" s="70" t="str">
        <f>IF(計_確建第二面!$AD$164="","",計_確建第二面!$AD$164)</f>
        <v/>
      </c>
      <c r="F202" s="71" t="s">
        <v>1498</v>
      </c>
    </row>
    <row r="203" spans="3:6" ht="15" customHeight="1" x14ac:dyDescent="0.15">
      <c r="D203" s="70" t="s">
        <v>1206</v>
      </c>
      <c r="E203" s="70" t="str">
        <f>IF(計_確建第二面!$M$165="","",計_確建第二面!$M$165)</f>
        <v/>
      </c>
      <c r="F203" s="71" t="s">
        <v>1498</v>
      </c>
    </row>
    <row r="204" spans="3:6" ht="15" customHeight="1" x14ac:dyDescent="0.15">
      <c r="D204" s="70" t="s">
        <v>1467</v>
      </c>
      <c r="E204" s="70" t="str">
        <f>IF(計_確建第二面!$N$166="","",計_確建第二面!$N$166)</f>
        <v/>
      </c>
      <c r="F204" s="71" t="s">
        <v>1498</v>
      </c>
    </row>
    <row r="205" spans="3:6" ht="15" customHeight="1" x14ac:dyDescent="0.15">
      <c r="D205" s="70" t="s">
        <v>1207</v>
      </c>
      <c r="E205" s="70" t="str">
        <f>IF(計_確建第二面!$M$167="","",計_確建第二面!$M$167)</f>
        <v/>
      </c>
      <c r="F205" s="71" t="s">
        <v>1498</v>
      </c>
    </row>
    <row r="206" spans="3:6" ht="15" customHeight="1" x14ac:dyDescent="0.15">
      <c r="D206" s="70" t="s">
        <v>1468</v>
      </c>
      <c r="E206" s="70" t="str">
        <f>IF(計_確建第二面!$M$168="","",計_確建第二面!$M$168)</f>
        <v/>
      </c>
      <c r="F206" s="71" t="s">
        <v>1498</v>
      </c>
    </row>
    <row r="207" spans="3:6" ht="15" customHeight="1" x14ac:dyDescent="0.15">
      <c r="C207" s="69" t="s">
        <v>1249</v>
      </c>
      <c r="D207" s="70" t="s">
        <v>1208</v>
      </c>
      <c r="E207" s="70" t="str">
        <f>IF(計_確建第二面!$E$170="","",計_確建第二面!$E$170)</f>
        <v>□</v>
      </c>
      <c r="F207" s="71" t="s">
        <v>1498</v>
      </c>
    </row>
    <row r="208" spans="3:6" ht="15" customHeight="1" x14ac:dyDescent="0.15">
      <c r="D208" s="70" t="s">
        <v>1209</v>
      </c>
      <c r="E208" s="70" t="str">
        <f>IF(計_確建第二面!$N$170="","",計_確建第二面!$N$170)</f>
        <v/>
      </c>
      <c r="F208" s="71" t="s">
        <v>1498</v>
      </c>
    </row>
    <row r="209" spans="3:6" ht="15" customHeight="1" x14ac:dyDescent="0.15">
      <c r="D209" s="70" t="s">
        <v>1210</v>
      </c>
      <c r="E209" s="70" t="str">
        <f>IF(計_確建第二面!$E$171="","",計_確建第二面!$E$171)</f>
        <v>□</v>
      </c>
      <c r="F209" s="71" t="s">
        <v>1498</v>
      </c>
    </row>
    <row r="210" spans="3:6" ht="15" customHeight="1" x14ac:dyDescent="0.15">
      <c r="D210" s="70" t="s">
        <v>1211</v>
      </c>
      <c r="E210" s="70" t="str">
        <f>IF(計_確建第二面!$N$171="","",計_確建第二面!$N$171)</f>
        <v/>
      </c>
      <c r="F210" s="71" t="s">
        <v>1498</v>
      </c>
    </row>
    <row r="211" spans="3:6" ht="15" customHeight="1" x14ac:dyDescent="0.15">
      <c r="D211" s="70" t="s">
        <v>1212</v>
      </c>
      <c r="E211" s="70" t="str">
        <f>IF(計_確建第二面!$E$172="","",計_確建第二面!$E$172)</f>
        <v>□</v>
      </c>
      <c r="F211" s="71" t="s">
        <v>1498</v>
      </c>
    </row>
    <row r="212" spans="3:6" ht="15" customHeight="1" x14ac:dyDescent="0.15">
      <c r="C212" s="69" t="s">
        <v>1250</v>
      </c>
      <c r="D212" s="70" t="s">
        <v>1214</v>
      </c>
      <c r="E212" s="70" t="str">
        <f>IF(計_確建第二面!$E$174="","",計_確建第二面!$E$174)</f>
        <v>□</v>
      </c>
      <c r="F212" s="71" t="s">
        <v>1498</v>
      </c>
    </row>
    <row r="213" spans="3:6" ht="15" customHeight="1" x14ac:dyDescent="0.15">
      <c r="D213" s="70" t="s">
        <v>1215</v>
      </c>
      <c r="E213" s="70" t="str">
        <f>IF(計_確建第二面!$N$174="","",計_確建第二面!$N$174)</f>
        <v/>
      </c>
      <c r="F213" s="71" t="s">
        <v>1498</v>
      </c>
    </row>
    <row r="214" spans="3:6" ht="15" customHeight="1" x14ac:dyDescent="0.15">
      <c r="D214" s="70" t="s">
        <v>1216</v>
      </c>
      <c r="E214" s="70" t="str">
        <f>IF(計_確建第二面!$E$175="","",計_確建第二面!$E$175)</f>
        <v>□</v>
      </c>
      <c r="F214" s="71" t="s">
        <v>1498</v>
      </c>
    </row>
    <row r="215" spans="3:6" ht="15" customHeight="1" x14ac:dyDescent="0.15">
      <c r="D215" s="70" t="s">
        <v>1217</v>
      </c>
      <c r="E215" s="70" t="str">
        <f>IF(計_確建第二面!$N$175="","",計_確建第二面!$N$175)</f>
        <v/>
      </c>
      <c r="F215" s="71" t="s">
        <v>1498</v>
      </c>
    </row>
    <row r="216" spans="3:6" ht="15" customHeight="1" x14ac:dyDescent="0.15">
      <c r="D216" s="70" t="s">
        <v>1218</v>
      </c>
      <c r="E216" s="70" t="str">
        <f>IF(計_確建第二面!$E$176="","",計_確建第二面!$E$176)</f>
        <v>□</v>
      </c>
      <c r="F216" s="71" t="s">
        <v>1498</v>
      </c>
    </row>
    <row r="217" spans="3:6" ht="15" customHeight="1" x14ac:dyDescent="0.15">
      <c r="C217" s="69" t="s">
        <v>1047</v>
      </c>
      <c r="D217" s="70" t="s">
        <v>1219</v>
      </c>
      <c r="E217" s="70" t="str">
        <f>IF(計_確建第二面!$M$177="","",計_確建第二面!$M$177)</f>
        <v/>
      </c>
      <c r="F217" s="71" t="s">
        <v>1498</v>
      </c>
    </row>
    <row r="218" spans="3:6" ht="15" customHeight="1" x14ac:dyDescent="0.15">
      <c r="D218" s="70" t="s">
        <v>1220</v>
      </c>
      <c r="E218" s="70" t="str">
        <f>IF(計_確建第二面!$M$178="","",計_確建第二面!$M$178)</f>
        <v/>
      </c>
      <c r="F218" s="71" t="s">
        <v>1498</v>
      </c>
    </row>
    <row r="219" spans="3:6" ht="15" customHeight="1" x14ac:dyDescent="0.15">
      <c r="D219" s="70" t="s">
        <v>1221</v>
      </c>
      <c r="E219" s="70" t="str">
        <f>IF(計_確建第二面!$M$179="","",計_確建第二面!$M$179)</f>
        <v/>
      </c>
      <c r="F219" s="71" t="s">
        <v>1498</v>
      </c>
    </row>
    <row r="220" spans="3:6" ht="15" customHeight="1" x14ac:dyDescent="0.15">
      <c r="D220" s="70" t="s">
        <v>1222</v>
      </c>
      <c r="E220" s="70" t="str">
        <f>IF(計_確建第二面!$M$180="","",計_確建第二面!$M$180)</f>
        <v/>
      </c>
      <c r="F220" s="71" t="s">
        <v>1498</v>
      </c>
    </row>
    <row r="221" spans="3:6" ht="15" customHeight="1" x14ac:dyDescent="0.15">
      <c r="D221" s="70" t="s">
        <v>1223</v>
      </c>
      <c r="E221" s="70" t="str">
        <f>IF(計_確建第二面!$M$181="","",計_確建第二面!$M$181)</f>
        <v/>
      </c>
      <c r="F221" s="71" t="s">
        <v>1498</v>
      </c>
    </row>
    <row r="222" spans="3:6" ht="15" customHeight="1" x14ac:dyDescent="0.15">
      <c r="C222" s="69" t="s">
        <v>1251</v>
      </c>
      <c r="D222" s="70" t="s">
        <v>1228</v>
      </c>
      <c r="E222" s="70" t="str">
        <f>IF(計_確建第二面建築主追加!$M$7="","",計_確建第二面建築主追加!$M$7)</f>
        <v/>
      </c>
      <c r="F222" s="71" t="s">
        <v>1499</v>
      </c>
    </row>
    <row r="223" spans="3:6" ht="15" customHeight="1" x14ac:dyDescent="0.15">
      <c r="D223" s="70" t="s">
        <v>1229</v>
      </c>
      <c r="E223" s="70" t="str">
        <f>IF(計_確建第二面建築主追加!$M$8="","",計_確建第二面建築主追加!$M$8)</f>
        <v/>
      </c>
      <c r="F223" s="71" t="s">
        <v>1499</v>
      </c>
    </row>
    <row r="224" spans="3:6" ht="15" customHeight="1" x14ac:dyDescent="0.15">
      <c r="D224" s="70" t="s">
        <v>1470</v>
      </c>
      <c r="E224" s="70" t="str">
        <f>IF(計_確建第二面建築主追加!$N$10="","",計_確建第二面建築主追加!$N$10)</f>
        <v/>
      </c>
      <c r="F224" s="71" t="s">
        <v>1499</v>
      </c>
    </row>
    <row r="225" spans="3:6" ht="15" customHeight="1" x14ac:dyDescent="0.15">
      <c r="D225" s="70" t="s">
        <v>1230</v>
      </c>
      <c r="E225" s="70" t="str">
        <f>IF(計_確建第二面建築主追加!$M$11="","",計_確建第二面建築主追加!$M$11)</f>
        <v/>
      </c>
      <c r="F225" s="71" t="s">
        <v>1499</v>
      </c>
    </row>
    <row r="226" spans="3:6" ht="15" customHeight="1" x14ac:dyDescent="0.15">
      <c r="D226" s="70" t="s">
        <v>1471</v>
      </c>
      <c r="E226" s="70" t="str">
        <f>IF(計_確建第二面建築主追加!$M$12="","",計_確建第二面建築主追加!$M$12)</f>
        <v/>
      </c>
      <c r="F226" s="71" t="s">
        <v>1499</v>
      </c>
    </row>
    <row r="227" spans="3:6" ht="15" customHeight="1" x14ac:dyDescent="0.15">
      <c r="D227" s="70" t="s">
        <v>1233</v>
      </c>
      <c r="E227" s="70" t="str">
        <f>IF(計_確建第二面建築主追加!$M$15="","",計_確建第二面建築主追加!$M$15)</f>
        <v/>
      </c>
      <c r="F227" s="71" t="s">
        <v>1499</v>
      </c>
    </row>
    <row r="228" spans="3:6" ht="15" customHeight="1" x14ac:dyDescent="0.15">
      <c r="D228" s="70" t="s">
        <v>1231</v>
      </c>
      <c r="E228" s="70" t="str">
        <f>IF(計_確建第二面建築主追加!$M$16="","",計_確建第二面建築主追加!$M$16)</f>
        <v/>
      </c>
      <c r="F228" s="71" t="s">
        <v>1499</v>
      </c>
    </row>
    <row r="229" spans="3:6" ht="15" customHeight="1" x14ac:dyDescent="0.15">
      <c r="D229" s="70" t="s">
        <v>1472</v>
      </c>
      <c r="E229" s="70" t="str">
        <f>IF(計_確建第二面建築主追加!$N$18="","",計_確建第二面建築主追加!$N$18)</f>
        <v/>
      </c>
      <c r="F229" s="71" t="s">
        <v>1499</v>
      </c>
    </row>
    <row r="230" spans="3:6" ht="15" customHeight="1" x14ac:dyDescent="0.15">
      <c r="D230" s="70" t="s">
        <v>1232</v>
      </c>
      <c r="E230" s="70" t="str">
        <f>IF(計_確建第二面建築主追加!$M$19="","",計_確建第二面建築主追加!$M$19)</f>
        <v/>
      </c>
      <c r="F230" s="71" t="s">
        <v>1499</v>
      </c>
    </row>
    <row r="231" spans="3:6" ht="15" customHeight="1" x14ac:dyDescent="0.15">
      <c r="D231" s="70" t="s">
        <v>1473</v>
      </c>
      <c r="E231" s="70" t="str">
        <f>IF(計_確建第二面建築主追加!$M$20="","",計_確建第二面建築主追加!$M$20)</f>
        <v/>
      </c>
      <c r="F231" s="71" t="s">
        <v>1499</v>
      </c>
    </row>
    <row r="232" spans="3:6" ht="15" customHeight="1" x14ac:dyDescent="0.15">
      <c r="D232" s="70" t="s">
        <v>1234</v>
      </c>
      <c r="E232" s="70" t="str">
        <f>IF(計_確建第二面建築主追加!$M$23="","",計_確建第二面建築主追加!$M$23)</f>
        <v/>
      </c>
      <c r="F232" s="71" t="s">
        <v>1499</v>
      </c>
    </row>
    <row r="233" spans="3:6" ht="15" customHeight="1" x14ac:dyDescent="0.15">
      <c r="D233" s="70" t="s">
        <v>1235</v>
      </c>
      <c r="E233" s="70" t="str">
        <f>IF(計_確建第二面建築主追加!$M$24="","",計_確建第二面建築主追加!$M$24)</f>
        <v/>
      </c>
      <c r="F233" s="71" t="s">
        <v>1499</v>
      </c>
    </row>
    <row r="234" spans="3:6" ht="15" customHeight="1" x14ac:dyDescent="0.15">
      <c r="D234" s="70" t="s">
        <v>1474</v>
      </c>
      <c r="E234" s="70" t="str">
        <f>IF(計_確建第二面建築主追加!$N$26="","",計_確建第二面建築主追加!$N$26)</f>
        <v/>
      </c>
      <c r="F234" s="71" t="s">
        <v>1499</v>
      </c>
    </row>
    <row r="235" spans="3:6" ht="15" customHeight="1" x14ac:dyDescent="0.15">
      <c r="D235" s="70" t="s">
        <v>1236</v>
      </c>
      <c r="E235" s="70" t="str">
        <f>IF(計_確建第二面建築主追加!$M$27="","",計_確建第二面建築主追加!$M$27)</f>
        <v/>
      </c>
      <c r="F235" s="71" t="s">
        <v>1499</v>
      </c>
    </row>
    <row r="236" spans="3:6" ht="15" customHeight="1" x14ac:dyDescent="0.15">
      <c r="D236" s="70" t="s">
        <v>1475</v>
      </c>
      <c r="E236" s="70" t="str">
        <f>IF(計_確建第二面建築主追加!$M$28="","",計_確建第二面建築主追加!$M$28)</f>
        <v/>
      </c>
      <c r="F236" s="71" t="s">
        <v>1499</v>
      </c>
    </row>
    <row r="237" spans="3:6" ht="15" customHeight="1" x14ac:dyDescent="0.15">
      <c r="C237" s="69" t="s">
        <v>1252</v>
      </c>
      <c r="D237" s="70" t="s">
        <v>1237</v>
      </c>
      <c r="E237" s="70" t="str">
        <f>IF(計_確建第三面!$H$6="","",計_確建第三面!$H$6)</f>
        <v/>
      </c>
      <c r="F237" s="71" t="s">
        <v>1500</v>
      </c>
    </row>
    <row r="238" spans="3:6" ht="15" customHeight="1" x14ac:dyDescent="0.15">
      <c r="C238" s="70" t="s">
        <v>1241</v>
      </c>
      <c r="D238" s="70" t="s">
        <v>1241</v>
      </c>
      <c r="E238" s="70" t="str">
        <f>IF(計_確建第三面!$H$7="","",計_確建第三面!$H$7)</f>
        <v/>
      </c>
      <c r="F238" s="71" t="s">
        <v>1500</v>
      </c>
    </row>
    <row r="239" spans="3:6" ht="15" customHeight="1" x14ac:dyDescent="0.15">
      <c r="C239" s="69" t="s">
        <v>1253</v>
      </c>
      <c r="D239" s="70" t="s">
        <v>1238</v>
      </c>
      <c r="E239" s="70" t="str">
        <f>IF(計_確建第三面!$H$9="","",計_確建第三面!$H$9)</f>
        <v>□</v>
      </c>
      <c r="F239" s="71" t="s">
        <v>1500</v>
      </c>
    </row>
    <row r="240" spans="3:6" ht="15" customHeight="1" x14ac:dyDescent="0.15">
      <c r="D240" s="70" t="s">
        <v>891</v>
      </c>
      <c r="E240" s="70" t="str">
        <f>IF(計_確建第三面!$O$9="","",計_確建第三面!$O$9)</f>
        <v>□</v>
      </c>
      <c r="F240" s="71" t="s">
        <v>1500</v>
      </c>
    </row>
    <row r="241" spans="3:6" ht="15" customHeight="1" x14ac:dyDescent="0.15">
      <c r="D241" s="70" t="s">
        <v>892</v>
      </c>
      <c r="E241" s="70" t="str">
        <f>IF(計_確建第三面!$T$9="","",計_確建第三面!$T$9)</f>
        <v>□</v>
      </c>
      <c r="F241" s="71" t="s">
        <v>1500</v>
      </c>
    </row>
    <row r="242" spans="3:6" ht="15" customHeight="1" x14ac:dyDescent="0.15">
      <c r="D242" s="70" t="s">
        <v>1239</v>
      </c>
      <c r="E242" s="70" t="str">
        <f>IF(計_確建第三面!$Z$9="","",計_確建第三面!$Z$9)</f>
        <v>□</v>
      </c>
      <c r="F242" s="71" t="s">
        <v>1500</v>
      </c>
    </row>
    <row r="243" spans="3:6" ht="15" customHeight="1" x14ac:dyDescent="0.15">
      <c r="D243" s="70" t="s">
        <v>1240</v>
      </c>
      <c r="E243" s="70" t="str">
        <f>IF(計_確建第三面!$H$10="","",計_確建第三面!$H$10)</f>
        <v>□</v>
      </c>
      <c r="F243" s="71" t="s">
        <v>1500</v>
      </c>
    </row>
    <row r="244" spans="3:6" ht="15" customHeight="1" x14ac:dyDescent="0.15">
      <c r="D244" s="70" t="s">
        <v>895</v>
      </c>
      <c r="E244" s="70" t="str">
        <f>IF(計_確建第三面!$O$10="","",計_確建第三面!$O$10)</f>
        <v>□</v>
      </c>
      <c r="F244" s="71" t="s">
        <v>1500</v>
      </c>
    </row>
    <row r="245" spans="3:6" ht="15" customHeight="1" x14ac:dyDescent="0.15">
      <c r="C245" s="69" t="s">
        <v>1254</v>
      </c>
      <c r="D245" s="70" t="s">
        <v>1255</v>
      </c>
      <c r="E245" s="70" t="str">
        <f>IF(計_確建第三面!$H$11="","",計_確建第三面!$H$11)</f>
        <v>□</v>
      </c>
      <c r="F245" s="71" t="s">
        <v>1500</v>
      </c>
    </row>
    <row r="246" spans="3:6" ht="15" customHeight="1" x14ac:dyDescent="0.15">
      <c r="D246" s="70" t="s">
        <v>1256</v>
      </c>
      <c r="E246" s="70" t="str">
        <f>IF(計_確建第三面!$M$11="","",計_確建第三面!$M$11)</f>
        <v>□</v>
      </c>
      <c r="F246" s="71" t="s">
        <v>1500</v>
      </c>
    </row>
    <row r="247" spans="3:6" ht="15" customHeight="1" x14ac:dyDescent="0.15">
      <c r="D247" s="70" t="s">
        <v>1257</v>
      </c>
      <c r="E247" s="70" t="str">
        <f>IF(計_確建第三面!$R$11="","",計_確建第三面!$R$11)</f>
        <v>□</v>
      </c>
      <c r="F247" s="71" t="s">
        <v>1500</v>
      </c>
    </row>
    <row r="248" spans="3:6" ht="15" customHeight="1" x14ac:dyDescent="0.15">
      <c r="C248" s="69" t="s">
        <v>1258</v>
      </c>
      <c r="D248" s="69" t="s">
        <v>1259</v>
      </c>
      <c r="E248" s="70" t="str">
        <f>IF(計_確建第三面!$P$12="","",計_確建第三面!$P$12)</f>
        <v/>
      </c>
      <c r="F248" s="71" t="s">
        <v>1500</v>
      </c>
    </row>
    <row r="249" spans="3:6" ht="15" customHeight="1" x14ac:dyDescent="0.15">
      <c r="D249" s="69" t="s">
        <v>1260</v>
      </c>
      <c r="E249" s="70" t="str">
        <f>IF(計_確建第三面!$U$12="","",計_確建第三面!$U$12)</f>
        <v xml:space="preserve"> </v>
      </c>
      <c r="F249" s="71" t="s">
        <v>1500</v>
      </c>
    </row>
    <row r="250" spans="3:6" ht="15" customHeight="1" x14ac:dyDescent="0.15">
      <c r="D250" s="69" t="s">
        <v>1261</v>
      </c>
      <c r="E250" s="70" t="str">
        <f>IF(計_確建第三面!$Z$12="","",計_確建第三面!$Z$12)</f>
        <v xml:space="preserve"> </v>
      </c>
      <c r="F250" s="71" t="s">
        <v>1500</v>
      </c>
    </row>
    <row r="251" spans="3:6" ht="15" customHeight="1" x14ac:dyDescent="0.15">
      <c r="D251" s="69" t="s">
        <v>1262</v>
      </c>
      <c r="E251" s="70" t="str">
        <f>IF(計_確建第三面!$AE$12="","",計_確建第三面!$AE$12)</f>
        <v/>
      </c>
      <c r="F251" s="71" t="s">
        <v>1500</v>
      </c>
    </row>
    <row r="252" spans="3:6" ht="15" customHeight="1" x14ac:dyDescent="0.15">
      <c r="C252" s="69" t="s">
        <v>1263</v>
      </c>
      <c r="D252" s="70" t="s">
        <v>1264</v>
      </c>
      <c r="E252" s="70" t="str">
        <f>IF(計_確建第三面!$P$14="","",TEXT(計_確建第三面!$P$14,"#0.000"))</f>
        <v/>
      </c>
      <c r="F252" s="71" t="s">
        <v>1500</v>
      </c>
    </row>
    <row r="253" spans="3:6" ht="15" customHeight="1" x14ac:dyDescent="0.15">
      <c r="D253" s="70" t="s">
        <v>1265</v>
      </c>
      <c r="E253" s="70" t="str">
        <f>IF(計_確建第三面!$P$15="","",TEXT(計_確建第三面!$P$15,"#0.000"))</f>
        <v/>
      </c>
      <c r="F253" s="71" t="s">
        <v>1500</v>
      </c>
    </row>
    <row r="254" spans="3:6" ht="15" customHeight="1" x14ac:dyDescent="0.15">
      <c r="C254" s="69" t="s">
        <v>1266</v>
      </c>
      <c r="D254" s="70" t="s">
        <v>1267</v>
      </c>
      <c r="E254" s="70" t="str">
        <f>IF(計_確建第三面!$O$17="","",TEXT(計_確建第三面!$O$17,"#0.00"))</f>
        <v/>
      </c>
      <c r="F254" s="71" t="s">
        <v>1500</v>
      </c>
    </row>
    <row r="255" spans="3:6" ht="15" customHeight="1" x14ac:dyDescent="0.15">
      <c r="D255" s="70" t="s">
        <v>1268</v>
      </c>
      <c r="E255" s="70" t="str">
        <f>IF(計_確建第三面!$U$17="","",TEXT(計_確建第三面!$U$17,"#0.00"))</f>
        <v/>
      </c>
      <c r="F255" s="71" t="s">
        <v>1500</v>
      </c>
    </row>
    <row r="256" spans="3:6" ht="15" customHeight="1" x14ac:dyDescent="0.15">
      <c r="D256" s="70" t="s">
        <v>1269</v>
      </c>
      <c r="E256" s="70" t="str">
        <f>IF(計_確建第三面!$AA$17="","",TEXT(計_確建第三面!$AA$17,"#0.00"))</f>
        <v/>
      </c>
      <c r="F256" s="71" t="s">
        <v>1500</v>
      </c>
    </row>
    <row r="257" spans="3:6" ht="15" customHeight="1" x14ac:dyDescent="0.15">
      <c r="D257" s="70" t="s">
        <v>1270</v>
      </c>
      <c r="E257" s="70" t="str">
        <f>IF(計_確建第三面!$AG$17="","",TEXT(計_確建第三面!$AG$17,"#0.00"))</f>
        <v/>
      </c>
      <c r="F257" s="71" t="s">
        <v>1500</v>
      </c>
    </row>
    <row r="258" spans="3:6" ht="15" customHeight="1" x14ac:dyDescent="0.15">
      <c r="D258" s="70" t="s">
        <v>1284</v>
      </c>
      <c r="E258" s="70" t="str">
        <f>IF(計_確建第三面!$O$18="","",TEXT(計_確建第三面!$O$18,"#0.00"))</f>
        <v/>
      </c>
      <c r="F258" s="71" t="s">
        <v>1500</v>
      </c>
    </row>
    <row r="259" spans="3:6" ht="15" customHeight="1" x14ac:dyDescent="0.15">
      <c r="D259" s="70" t="s">
        <v>1285</v>
      </c>
      <c r="E259" s="70" t="str">
        <f>IF(計_確建第三面!$U$18="","",TEXT(計_確建第三面!$U$18,"#0.00"))</f>
        <v/>
      </c>
      <c r="F259" s="71" t="s">
        <v>1500</v>
      </c>
    </row>
    <row r="260" spans="3:6" ht="15" customHeight="1" x14ac:dyDescent="0.15">
      <c r="D260" s="70" t="s">
        <v>1286</v>
      </c>
      <c r="E260" s="70" t="str">
        <f>IF(計_確建第三面!$AA$18="","",TEXT(計_確建第三面!$AA$18,"#0.00"))</f>
        <v/>
      </c>
      <c r="F260" s="71" t="s">
        <v>1500</v>
      </c>
    </row>
    <row r="261" spans="3:6" ht="15" customHeight="1" x14ac:dyDescent="0.15">
      <c r="D261" s="70" t="s">
        <v>1287</v>
      </c>
      <c r="E261" s="70" t="str">
        <f>IF(計_確建第三面!$AG$18="","",TEXT(計_確建第三面!$AG$18,"#0.00"))</f>
        <v/>
      </c>
      <c r="F261" s="71" t="s">
        <v>1500</v>
      </c>
    </row>
    <row r="262" spans="3:6" ht="15" customHeight="1" x14ac:dyDescent="0.15">
      <c r="C262" s="69" t="s">
        <v>1272</v>
      </c>
      <c r="D262" s="70" t="s">
        <v>1273</v>
      </c>
      <c r="E262" s="70" t="str">
        <f>IF(計_確建第三面!$O$19="","",計_確建第三面!$O$19)</f>
        <v/>
      </c>
      <c r="F262" s="71" t="s">
        <v>1500</v>
      </c>
    </row>
    <row r="263" spans="3:6" ht="15" customHeight="1" x14ac:dyDescent="0.15">
      <c r="D263" s="70" t="s">
        <v>1274</v>
      </c>
      <c r="E263" s="70" t="str">
        <f>IF(計_確建第三面!$U$19="","",計_確建第三面!$U$19)</f>
        <v/>
      </c>
      <c r="F263" s="71" t="s">
        <v>1500</v>
      </c>
    </row>
    <row r="264" spans="3:6" ht="15" customHeight="1" x14ac:dyDescent="0.15">
      <c r="D264" s="70" t="s">
        <v>1275</v>
      </c>
      <c r="E264" s="70" t="str">
        <f>IF(計_確建第三面!$AA$19="","",計_確建第三面!$AA$19)</f>
        <v/>
      </c>
      <c r="F264" s="71" t="s">
        <v>1500</v>
      </c>
    </row>
    <row r="265" spans="3:6" ht="15" customHeight="1" x14ac:dyDescent="0.15">
      <c r="D265" s="70" t="s">
        <v>1276</v>
      </c>
      <c r="E265" s="70" t="str">
        <f>IF(計_確建第三面!$AG$19="","",計_確建第三面!$AG$19)</f>
        <v/>
      </c>
      <c r="F265" s="71" t="s">
        <v>1500</v>
      </c>
    </row>
    <row r="266" spans="3:6" ht="15" customHeight="1" x14ac:dyDescent="0.15">
      <c r="C266" s="69" t="s">
        <v>1293</v>
      </c>
      <c r="D266" s="70" t="s">
        <v>1289</v>
      </c>
      <c r="E266" s="70" t="str">
        <f>IF(計_確建第三面!$O$21="","",TEXT(計_確建第三面!$O$21,"#0.00"))</f>
        <v/>
      </c>
      <c r="F266" s="71" t="s">
        <v>1500</v>
      </c>
    </row>
    <row r="267" spans="3:6" ht="15" customHeight="1" x14ac:dyDescent="0.15">
      <c r="D267" s="70" t="s">
        <v>1290</v>
      </c>
      <c r="E267" s="70" t="str">
        <f>IF(計_確建第三面!$U$21="","",TEXT(計_確建第三面!$U$21,"#0.00"))</f>
        <v/>
      </c>
      <c r="F267" s="71" t="s">
        <v>1500</v>
      </c>
    </row>
    <row r="268" spans="3:6" ht="15" customHeight="1" x14ac:dyDescent="0.15">
      <c r="D268" s="70" t="s">
        <v>1291</v>
      </c>
      <c r="E268" s="70" t="str">
        <f>IF(計_確建第三面!$AA$21="","",TEXT(計_確建第三面!$AA$21,"#0.00"))</f>
        <v/>
      </c>
      <c r="F268" s="71" t="s">
        <v>1500</v>
      </c>
    </row>
    <row r="269" spans="3:6" ht="15" customHeight="1" x14ac:dyDescent="0.15">
      <c r="D269" s="70" t="s">
        <v>1292</v>
      </c>
      <c r="E269" s="70" t="str">
        <f>IF(計_確建第三面!$AG$21="","",TEXT(計_確建第三面!$AG$21,"#0.00"))</f>
        <v/>
      </c>
      <c r="F269" s="71" t="s">
        <v>1500</v>
      </c>
    </row>
    <row r="270" spans="3:6" ht="15" customHeight="1" x14ac:dyDescent="0.15">
      <c r="C270" s="70" t="s">
        <v>1278</v>
      </c>
      <c r="D270" s="70" t="s">
        <v>1279</v>
      </c>
      <c r="E270" s="70" t="str">
        <f>IF(計_確建第三面!$O$23="","",TEXT(計_確建第三面!$O$23,"#0.00"))</f>
        <v/>
      </c>
      <c r="F270" s="71" t="s">
        <v>1500</v>
      </c>
    </row>
    <row r="271" spans="3:6" ht="15" customHeight="1" x14ac:dyDescent="0.15">
      <c r="D271" s="70" t="s">
        <v>1280</v>
      </c>
      <c r="E271" s="70" t="str">
        <f>IF(計_確建第三面!$U$23="","",TEXT(計_確建第三面!$U$23,"#0.00"))</f>
        <v/>
      </c>
      <c r="F271" s="71" t="s">
        <v>1500</v>
      </c>
    </row>
    <row r="272" spans="3:6" ht="15" customHeight="1" x14ac:dyDescent="0.15">
      <c r="D272" s="70" t="s">
        <v>1281</v>
      </c>
      <c r="E272" s="70" t="str">
        <f>IF(計_確建第三面!$AA$23="","",TEXT(計_確建第三面!$AA$23,"#0.00"))</f>
        <v/>
      </c>
      <c r="F272" s="71" t="s">
        <v>1500</v>
      </c>
    </row>
    <row r="273" spans="3:6" ht="15" customHeight="1" x14ac:dyDescent="0.15">
      <c r="D273" s="70" t="s">
        <v>1282</v>
      </c>
      <c r="E273" s="70" t="str">
        <f>IF(計_確建第三面!$AG$23="","",TEXT(計_確建第三面!$AG$23,"#0.00"))</f>
        <v/>
      </c>
      <c r="F273" s="71" t="s">
        <v>1500</v>
      </c>
    </row>
    <row r="274" spans="3:6" ht="15" customHeight="1" x14ac:dyDescent="0.15">
      <c r="C274" s="69" t="s">
        <v>1283</v>
      </c>
      <c r="D274" s="69" t="s">
        <v>1283</v>
      </c>
      <c r="E274" s="70" t="str">
        <f>IF(計_確建第三面!$O$24=0,"",TEXT(計_確建第三面!$O$24,"#0.00"))</f>
        <v/>
      </c>
      <c r="F274" s="71" t="s">
        <v>1500</v>
      </c>
    </row>
    <row r="275" spans="3:6" ht="15" customHeight="1" x14ac:dyDescent="0.15">
      <c r="D275" s="69" t="s">
        <v>1288</v>
      </c>
      <c r="E275" s="70" t="str">
        <f>IF(計_確建第三面!$O$25=0,"",TEXT(計_確建第三面!$O$25,"#0.00"))</f>
        <v/>
      </c>
      <c r="F275" s="71" t="s">
        <v>1500</v>
      </c>
    </row>
    <row r="276" spans="3:6" ht="15" customHeight="1" x14ac:dyDescent="0.15">
      <c r="C276" s="69" t="s">
        <v>1294</v>
      </c>
      <c r="D276" s="69" t="s">
        <v>1294</v>
      </c>
      <c r="E276" s="70" t="str">
        <f>IF(計_確建第三面!$W$26="","",TEXT(計_確建第三面!$W$26,"#0.00"))</f>
        <v/>
      </c>
      <c r="F276" s="71" t="s">
        <v>1500</v>
      </c>
    </row>
    <row r="277" spans="3:6" ht="15" customHeight="1" x14ac:dyDescent="0.15">
      <c r="C277" s="69" t="s">
        <v>1315</v>
      </c>
      <c r="D277" s="69" t="s">
        <v>1315</v>
      </c>
      <c r="E277" s="70" t="str">
        <f>IF(計_確建第三面!$W$27="","",TEXT(計_確建第三面!$W$27,"#0.00"))</f>
        <v/>
      </c>
      <c r="F277" s="71" t="s">
        <v>1500</v>
      </c>
    </row>
    <row r="278" spans="3:6" ht="15" customHeight="1" x14ac:dyDescent="0.15">
      <c r="C278" s="69" t="s">
        <v>1295</v>
      </c>
      <c r="D278" s="69" t="s">
        <v>1295</v>
      </c>
      <c r="E278" s="70" t="str">
        <f>IF(計_確建第三面!$L$28="","",計_確建第三面!$L$28)</f>
        <v/>
      </c>
      <c r="F278" s="71" t="s">
        <v>1500</v>
      </c>
    </row>
    <row r="279" spans="3:6" ht="15" customHeight="1" x14ac:dyDescent="0.15">
      <c r="C279" s="69" t="s">
        <v>1296</v>
      </c>
      <c r="D279" s="69" t="s">
        <v>1298</v>
      </c>
      <c r="E279" s="70" t="str">
        <f>IF(計_確建第三面!$I$29="","",計_確建第三面!$I$29)</f>
        <v/>
      </c>
      <c r="F279" s="71" t="s">
        <v>1500</v>
      </c>
    </row>
    <row r="280" spans="3:6" ht="15" customHeight="1" x14ac:dyDescent="0.15">
      <c r="D280" s="69" t="s">
        <v>1297</v>
      </c>
      <c r="E280" s="70" t="str">
        <f>IF(計_確建第三面!$L$29="","",計_確建第三面!$L$29)</f>
        <v/>
      </c>
      <c r="F280" s="71" t="s">
        <v>1500</v>
      </c>
    </row>
    <row r="281" spans="3:6" ht="15" customHeight="1" x14ac:dyDescent="0.15">
      <c r="D281" s="69" t="s">
        <v>1299</v>
      </c>
      <c r="E281" s="70" t="str">
        <f>IF(計_確建第三面!$X$29="","",計_確建第三面!$X$29)</f>
        <v/>
      </c>
      <c r="F281" s="71" t="s">
        <v>1500</v>
      </c>
    </row>
    <row r="282" spans="3:6" ht="15" customHeight="1" x14ac:dyDescent="0.15">
      <c r="D282" s="69" t="s">
        <v>1300</v>
      </c>
      <c r="E282" s="70" t="str">
        <f>IF(計_確建第三面!$AA$29="","",計_確建第三面!$AA$29)</f>
        <v/>
      </c>
      <c r="F282" s="71" t="s">
        <v>1500</v>
      </c>
    </row>
    <row r="283" spans="3:6" ht="15" customHeight="1" x14ac:dyDescent="0.15">
      <c r="D283" s="69" t="s">
        <v>1301</v>
      </c>
      <c r="E283" s="70" t="str">
        <f>IF(計_確建第三面!$I$30="","",計_確建第三面!$I$30)</f>
        <v/>
      </c>
      <c r="F283" s="71" t="s">
        <v>1500</v>
      </c>
    </row>
    <row r="284" spans="3:6" ht="15" customHeight="1" x14ac:dyDescent="0.15">
      <c r="D284" s="69" t="s">
        <v>1302</v>
      </c>
      <c r="E284" s="70" t="str">
        <f>IF(計_確建第三面!$L$30="","",計_確建第三面!$L$30)</f>
        <v/>
      </c>
      <c r="F284" s="71" t="s">
        <v>1500</v>
      </c>
    </row>
    <row r="285" spans="3:6" ht="15" customHeight="1" x14ac:dyDescent="0.15">
      <c r="D285" s="69" t="s">
        <v>1303</v>
      </c>
      <c r="E285" s="70" t="str">
        <f>IF(計_確建第三面!$X$30="","",計_確建第三面!$X$30)</f>
        <v/>
      </c>
      <c r="F285" s="71" t="s">
        <v>1500</v>
      </c>
    </row>
    <row r="286" spans="3:6" ht="15" customHeight="1" x14ac:dyDescent="0.15">
      <c r="D286" s="69" t="s">
        <v>1304</v>
      </c>
      <c r="E286" s="70" t="str">
        <f>IF(計_確建第三面!$AA$30="","",計_確建第三面!$AA$30)</f>
        <v/>
      </c>
      <c r="F286" s="71" t="s">
        <v>1500</v>
      </c>
    </row>
    <row r="287" spans="3:6" ht="15" customHeight="1" x14ac:dyDescent="0.15">
      <c r="C287" s="69" t="s">
        <v>1306</v>
      </c>
      <c r="D287" s="70" t="s">
        <v>896</v>
      </c>
      <c r="E287" s="70" t="str">
        <f>IF(計_確建第三面!$H$31="","",計_確建第三面!$H$31)</f>
        <v>□</v>
      </c>
      <c r="F287" s="71" t="s">
        <v>1500</v>
      </c>
    </row>
    <row r="288" spans="3:6" ht="15" customHeight="1" x14ac:dyDescent="0.15">
      <c r="D288" s="70" t="s">
        <v>897</v>
      </c>
      <c r="E288" s="70" t="str">
        <f>IF(計_確建第三面!$K$31="","",計_確建第三面!$K$31)</f>
        <v>□</v>
      </c>
      <c r="F288" s="71" t="s">
        <v>1500</v>
      </c>
    </row>
    <row r="289" spans="3:6" ht="15" customHeight="1" x14ac:dyDescent="0.15">
      <c r="D289" s="70" t="s">
        <v>898</v>
      </c>
      <c r="E289" s="70" t="str">
        <f>IF(計_確建第三面!$N$31="","",計_確建第三面!$N$31)</f>
        <v>□</v>
      </c>
      <c r="F289" s="71" t="s">
        <v>1500</v>
      </c>
    </row>
    <row r="290" spans="3:6" ht="15" customHeight="1" x14ac:dyDescent="0.15">
      <c r="D290" s="70" t="s">
        <v>899</v>
      </c>
      <c r="E290" s="70" t="str">
        <f>IF(計_確建第三面!$Q$31="","",計_確建第三面!$Q$31)</f>
        <v>□</v>
      </c>
      <c r="F290" s="71" t="s">
        <v>1500</v>
      </c>
    </row>
    <row r="291" spans="3:6" ht="15" customHeight="1" x14ac:dyDescent="0.15">
      <c r="D291" s="70" t="s">
        <v>1307</v>
      </c>
      <c r="E291" s="70" t="str">
        <f>IF(計_確建第三面!$T$31="","",計_確建第三面!$T$31)</f>
        <v>□</v>
      </c>
      <c r="F291" s="71" t="s">
        <v>1500</v>
      </c>
    </row>
    <row r="292" spans="3:6" ht="15" customHeight="1" x14ac:dyDescent="0.15">
      <c r="D292" s="70" t="s">
        <v>1308</v>
      </c>
      <c r="E292" s="70" t="str">
        <f>IF(計_確建第三面!$X$31="","",計_確建第三面!$X$31)</f>
        <v>□</v>
      </c>
      <c r="F292" s="71" t="s">
        <v>1500</v>
      </c>
    </row>
    <row r="293" spans="3:6" ht="15" customHeight="1" x14ac:dyDescent="0.15">
      <c r="D293" s="70" t="s">
        <v>1309</v>
      </c>
      <c r="E293" s="70" t="str">
        <f>IF(計_確建第三面!$AD$31="","",計_確建第三面!$AD$31)</f>
        <v>□</v>
      </c>
      <c r="F293" s="71" t="s">
        <v>1500</v>
      </c>
    </row>
    <row r="294" spans="3:6" ht="15" customHeight="1" x14ac:dyDescent="0.15">
      <c r="C294" s="69" t="s">
        <v>1310</v>
      </c>
      <c r="D294" s="70" t="s">
        <v>1313</v>
      </c>
      <c r="E294" s="70" t="str">
        <f>IF(計_確建第三面!$O$33="","",TEXT(計_確建第三面!$O$33,"#0.00"))</f>
        <v/>
      </c>
      <c r="F294" s="71" t="s">
        <v>1500</v>
      </c>
    </row>
    <row r="295" spans="3:6" ht="15" customHeight="1" x14ac:dyDescent="0.15">
      <c r="D295" s="70" t="s">
        <v>1311</v>
      </c>
      <c r="E295" s="70" t="str">
        <f>IF(計_確建第三面!$W$33="","",TEXT(計_確建第三面!$W$33,"#0.00"))</f>
        <v/>
      </c>
      <c r="F295" s="71" t="s">
        <v>1500</v>
      </c>
    </row>
    <row r="296" spans="3:6" ht="15" customHeight="1" x14ac:dyDescent="0.15">
      <c r="D296" s="70" t="s">
        <v>1312</v>
      </c>
      <c r="E296" s="70" t="str">
        <f>IF(計_確建第三面!$AE$33=0,"",TEXT(計_確建第三面!$AE$33,"#0.00"))</f>
        <v/>
      </c>
      <c r="F296" s="71" t="s">
        <v>1500</v>
      </c>
    </row>
    <row r="297" spans="3:6" ht="15" customHeight="1" x14ac:dyDescent="0.15">
      <c r="D297" s="70" t="s">
        <v>2352</v>
      </c>
      <c r="E297" s="70" t="str">
        <f>IF(計_確建第三面!$O$34="","",TEXT(計_確建第三面!$O$34,"#0.00"))</f>
        <v/>
      </c>
      <c r="F297" s="71" t="s">
        <v>1500</v>
      </c>
    </row>
    <row r="298" spans="3:6" ht="15" customHeight="1" x14ac:dyDescent="0.15">
      <c r="D298" s="70" t="s">
        <v>2353</v>
      </c>
      <c r="E298" s="70" t="str">
        <f>IF(計_確建第三面!$W$34="","",TEXT(計_確建第三面!$W$34,"#0.00"))</f>
        <v/>
      </c>
      <c r="F298" s="71" t="s">
        <v>1500</v>
      </c>
    </row>
    <row r="299" spans="3:6" ht="15" customHeight="1" x14ac:dyDescent="0.15">
      <c r="D299" s="70" t="s">
        <v>2329</v>
      </c>
      <c r="E299" s="70" t="str">
        <f>IF(計_確建第三面!$AE$34=0,"",TEXT(計_確建第三面!$AE$34,"#0.00"))</f>
        <v/>
      </c>
      <c r="F299" s="71" t="s">
        <v>1500</v>
      </c>
    </row>
    <row r="300" spans="3:6" ht="15" customHeight="1" x14ac:dyDescent="0.15">
      <c r="C300" s="70" t="s">
        <v>1278</v>
      </c>
      <c r="D300" s="70" t="s">
        <v>1278</v>
      </c>
      <c r="E300" s="70" t="e">
        <f>IF(計_確建第三面!$O$35=0,"",TEXT(計_確建第三面!$O$35,"#0.00"))</f>
        <v>#VALUE!</v>
      </c>
      <c r="F300" s="71" t="s">
        <v>1500</v>
      </c>
    </row>
    <row r="301" spans="3:6" ht="15" customHeight="1" x14ac:dyDescent="0.15">
      <c r="C301" s="69" t="s">
        <v>1317</v>
      </c>
      <c r="D301" s="70" t="s">
        <v>1334</v>
      </c>
      <c r="E301" s="70" t="str">
        <f>IF(計_確建第三面!$O$37="","",TEXT(計_確建第三面!$O$37,"#0.00"))</f>
        <v/>
      </c>
      <c r="F301" s="71" t="s">
        <v>1500</v>
      </c>
    </row>
    <row r="302" spans="3:6" ht="15" customHeight="1" x14ac:dyDescent="0.15">
      <c r="D302" s="70" t="s">
        <v>1318</v>
      </c>
      <c r="E302" s="70" t="str">
        <f>IF(計_確建第三面!$W$37="","",TEXT(計_確建第三面!$W$37,"#0.00"))</f>
        <v/>
      </c>
      <c r="F302" s="71" t="s">
        <v>1500</v>
      </c>
    </row>
    <row r="303" spans="3:6" ht="15" customHeight="1" x14ac:dyDescent="0.15">
      <c r="D303" s="70" t="s">
        <v>1329</v>
      </c>
      <c r="E303" s="70" t="str">
        <f>IF(計_確建第三面!$AE$37=0,"",TEXT(計_確建第三面!$AE$37,"#0.00"))</f>
        <v/>
      </c>
      <c r="F303" s="71" t="s">
        <v>1500</v>
      </c>
    </row>
    <row r="304" spans="3:6" ht="15" customHeight="1" x14ac:dyDescent="0.15">
      <c r="D304" s="79" t="s">
        <v>1331</v>
      </c>
      <c r="E304" s="70" t="str">
        <f>IF(計_確建第三面!$O$38="","",TEXT(計_確建第三面!$O$38,"#0.0000"))</f>
        <v/>
      </c>
      <c r="F304" s="71" t="s">
        <v>1500</v>
      </c>
    </row>
    <row r="305" spans="4:6" ht="15" customHeight="1" x14ac:dyDescent="0.15">
      <c r="D305" s="79" t="s">
        <v>1319</v>
      </c>
      <c r="E305" s="70" t="str">
        <f>IF(計_確建第三面!$W$38="","",TEXT(計_確建第三面!$W$38,"#0.0000"))</f>
        <v/>
      </c>
      <c r="F305" s="71" t="s">
        <v>1500</v>
      </c>
    </row>
    <row r="306" spans="4:6" ht="15" customHeight="1" x14ac:dyDescent="0.15">
      <c r="D306" s="79" t="s">
        <v>1330</v>
      </c>
      <c r="E306" s="70" t="str">
        <f>IF(計_確建第三面!$AE$38=0,"",TEXT(計_確建第三面!$AE$38,"#0.0000"))</f>
        <v/>
      </c>
      <c r="F306" s="71" t="s">
        <v>1500</v>
      </c>
    </row>
    <row r="307" spans="4:6" ht="15" customHeight="1" x14ac:dyDescent="0.15">
      <c r="D307" s="70" t="s">
        <v>1335</v>
      </c>
      <c r="E307" s="70" t="str">
        <f>IF(計_確建第三面!$O$39="","",TEXT(計_確建第三面!$O$39,"#0.00"))</f>
        <v/>
      </c>
      <c r="F307" s="71" t="s">
        <v>1500</v>
      </c>
    </row>
    <row r="308" spans="4:6" ht="15" customHeight="1" x14ac:dyDescent="0.15">
      <c r="D308" s="70" t="s">
        <v>1336</v>
      </c>
      <c r="E308" s="70" t="str">
        <f>IF(計_確建第三面!$W$39="","",TEXT(計_確建第三面!$W$39,"#0.00"))</f>
        <v/>
      </c>
      <c r="F308" s="71" t="s">
        <v>1500</v>
      </c>
    </row>
    <row r="309" spans="4:6" ht="15" customHeight="1" x14ac:dyDescent="0.15">
      <c r="D309" s="70" t="s">
        <v>1337</v>
      </c>
      <c r="E309" s="70" t="str">
        <f>IF(計_確建第三面!$AE$39=0,"",TEXT(計_確建第三面!$AE$39,"#0.00"))</f>
        <v/>
      </c>
      <c r="F309" s="71" t="s">
        <v>1500</v>
      </c>
    </row>
    <row r="310" spans="4:6" ht="15" customHeight="1" x14ac:dyDescent="0.15">
      <c r="D310" s="70" t="s">
        <v>1320</v>
      </c>
      <c r="E310" s="70" t="str">
        <f>IF(計_確建第三面!$O$41="","",TEXT(計_確建第三面!$O$41,"#0.00"))</f>
        <v/>
      </c>
      <c r="F310" s="71" t="s">
        <v>1500</v>
      </c>
    </row>
    <row r="311" spans="4:6" ht="15" customHeight="1" x14ac:dyDescent="0.15">
      <c r="D311" s="70" t="s">
        <v>1321</v>
      </c>
      <c r="E311" s="70" t="str">
        <f>IF(計_確建第三面!$W$41="","",TEXT(計_確建第三面!$W$41,"#0.00"))</f>
        <v/>
      </c>
      <c r="F311" s="71" t="s">
        <v>1500</v>
      </c>
    </row>
    <row r="312" spans="4:6" ht="15" customHeight="1" x14ac:dyDescent="0.15">
      <c r="D312" s="70" t="s">
        <v>1322</v>
      </c>
      <c r="E312" s="70" t="str">
        <f>IF(計_確建第三面!$AE$41=0,"",TEXT(計_確建第三面!$AE$41,"#0.00"))</f>
        <v/>
      </c>
      <c r="F312" s="71" t="s">
        <v>1500</v>
      </c>
    </row>
    <row r="313" spans="4:6" ht="15" customHeight="1" x14ac:dyDescent="0.15">
      <c r="D313" s="70" t="s">
        <v>2331</v>
      </c>
      <c r="E313" s="70" t="str">
        <f>IF(計_確建第三面!$O$42="","",TEXT(計_確建第三面!$O$42,"#0.00"))</f>
        <v/>
      </c>
      <c r="F313" s="71" t="s">
        <v>1500</v>
      </c>
    </row>
    <row r="314" spans="4:6" ht="15" customHeight="1" x14ac:dyDescent="0.15">
      <c r="D314" s="70" t="s">
        <v>2332</v>
      </c>
      <c r="E314" s="70" t="str">
        <f>IF(計_確建第三面!$W$42="","",TEXT(計_確建第三面!$W$42,"#0.00"))</f>
        <v/>
      </c>
      <c r="F314" s="71" t="s">
        <v>1500</v>
      </c>
    </row>
    <row r="315" spans="4:6" ht="15" customHeight="1" x14ac:dyDescent="0.15">
      <c r="D315" s="70" t="s">
        <v>2333</v>
      </c>
      <c r="E315" s="70" t="str">
        <f>IF(計_確建第三面!$AE$42=0,"",TEXT(計_確建第三面!$AE$42,"#0.00"))</f>
        <v/>
      </c>
      <c r="F315" s="71" t="s">
        <v>1500</v>
      </c>
    </row>
    <row r="316" spans="4:6" ht="15" customHeight="1" x14ac:dyDescent="0.15">
      <c r="D316" s="70" t="s">
        <v>1323</v>
      </c>
      <c r="E316" s="70" t="str">
        <f>IF(計_確建第三面!$O$43="","",TEXT(計_確建第三面!$O$43,"#0.00"))</f>
        <v/>
      </c>
      <c r="F316" s="71" t="s">
        <v>1500</v>
      </c>
    </row>
    <row r="317" spans="4:6" ht="15" customHeight="1" x14ac:dyDescent="0.15">
      <c r="D317" s="70" t="s">
        <v>1324</v>
      </c>
      <c r="E317" s="70" t="str">
        <f>IF(計_確建第三面!$W$43="","",TEXT(計_確建第三面!$W$43,"#0.00"))</f>
        <v/>
      </c>
      <c r="F317" s="71" t="s">
        <v>1500</v>
      </c>
    </row>
    <row r="318" spans="4:6" ht="15" customHeight="1" x14ac:dyDescent="0.15">
      <c r="D318" s="70" t="s">
        <v>1325</v>
      </c>
      <c r="E318" s="70" t="str">
        <f>IF(計_確建第三面!$AE$43=0,"",TEXT(計_確建第三面!$AE$43,"#0.00"))</f>
        <v/>
      </c>
      <c r="F318" s="71" t="s">
        <v>1500</v>
      </c>
    </row>
    <row r="319" spans="4:6" ht="15" customHeight="1" x14ac:dyDescent="0.15">
      <c r="D319" s="70" t="s">
        <v>1338</v>
      </c>
      <c r="E319" s="70" t="str">
        <f>IF(計_確建第三面!$O$44="","",TEXT(計_確建第三面!$O$44,"#0.00"))</f>
        <v/>
      </c>
      <c r="F319" s="71" t="s">
        <v>1500</v>
      </c>
    </row>
    <row r="320" spans="4:6" ht="15" customHeight="1" x14ac:dyDescent="0.15">
      <c r="D320" s="70" t="s">
        <v>1339</v>
      </c>
      <c r="E320" s="70" t="str">
        <f>IF(計_確建第三面!$W$44="","",TEXT(計_確建第三面!$W$44,"#0.00"))</f>
        <v/>
      </c>
      <c r="F320" s="71" t="s">
        <v>1500</v>
      </c>
    </row>
    <row r="321" spans="4:6" ht="15" customHeight="1" x14ac:dyDescent="0.15">
      <c r="D321" s="70" t="s">
        <v>1340</v>
      </c>
      <c r="E321" s="70" t="str">
        <f>IF(計_確建第三面!$AE$44=0,"",TEXT(計_確建第三面!$AE$44,"#0.00"))</f>
        <v/>
      </c>
      <c r="F321" s="71" t="s">
        <v>1500</v>
      </c>
    </row>
    <row r="322" spans="4:6" ht="15" customHeight="1" x14ac:dyDescent="0.15">
      <c r="D322" s="70" t="s">
        <v>1341</v>
      </c>
      <c r="E322" s="70" t="str">
        <f>IF(計_確建第三面!$O$45="","",TEXT(計_確建第三面!$O$45,"#0.00"))</f>
        <v/>
      </c>
      <c r="F322" s="71" t="s">
        <v>1500</v>
      </c>
    </row>
    <row r="323" spans="4:6" ht="15" customHeight="1" x14ac:dyDescent="0.15">
      <c r="D323" s="70" t="s">
        <v>1342</v>
      </c>
      <c r="E323" s="70" t="str">
        <f>IF(計_確建第三面!$W$45="","",TEXT(計_確建第三面!$W$45,"#0.00"))</f>
        <v/>
      </c>
      <c r="F323" s="71" t="s">
        <v>1500</v>
      </c>
    </row>
    <row r="324" spans="4:6" ht="15" customHeight="1" x14ac:dyDescent="0.15">
      <c r="D324" s="70" t="s">
        <v>1343</v>
      </c>
      <c r="E324" s="70" t="str">
        <f>IF(計_確建第三面!$AE$45=0,"",TEXT(計_確建第三面!$AE$45,"#0.00"))</f>
        <v/>
      </c>
      <c r="F324" s="71" t="s">
        <v>1500</v>
      </c>
    </row>
    <row r="325" spans="4:6" ht="15" customHeight="1" x14ac:dyDescent="0.15">
      <c r="D325" s="70" t="s">
        <v>1344</v>
      </c>
      <c r="E325" s="70" t="str">
        <f>IF(計_確建第三面!$O$46="","",TEXT(計_確建第三面!$O$46,"#0.00"))</f>
        <v/>
      </c>
      <c r="F325" s="71" t="s">
        <v>1500</v>
      </c>
    </row>
    <row r="326" spans="4:6" ht="15" customHeight="1" x14ac:dyDescent="0.15">
      <c r="D326" s="70" t="s">
        <v>1345</v>
      </c>
      <c r="E326" s="70" t="str">
        <f>IF(計_確建第三面!$W$46="","",TEXT(計_確建第三面!$W$46,"#0.00"))</f>
        <v/>
      </c>
      <c r="F326" s="71" t="s">
        <v>1500</v>
      </c>
    </row>
    <row r="327" spans="4:6" ht="15" customHeight="1" x14ac:dyDescent="0.15">
      <c r="D327" s="70" t="s">
        <v>1346</v>
      </c>
      <c r="E327" s="70" t="str">
        <f>IF(計_確建第三面!$AE$46=0,"",TEXT(計_確建第三面!$AE$46,"#0.00"))</f>
        <v/>
      </c>
      <c r="F327" s="71" t="s">
        <v>1500</v>
      </c>
    </row>
    <row r="328" spans="4:6" ht="15" customHeight="1" x14ac:dyDescent="0.15">
      <c r="D328" s="70" t="s">
        <v>1347</v>
      </c>
      <c r="E328" s="70" t="str">
        <f>IF(計_確建第三面!$O$47="","",TEXT(計_確建第三面!$O$47,"#0.00"))</f>
        <v/>
      </c>
      <c r="F328" s="71" t="s">
        <v>1500</v>
      </c>
    </row>
    <row r="329" spans="4:6" ht="15" customHeight="1" x14ac:dyDescent="0.15">
      <c r="D329" s="70" t="s">
        <v>1348</v>
      </c>
      <c r="E329" s="70" t="str">
        <f>IF(計_確建第三面!$W$47="","",TEXT(計_確建第三面!$W$47,"#0.00"))</f>
        <v/>
      </c>
      <c r="F329" s="71" t="s">
        <v>1500</v>
      </c>
    </row>
    <row r="330" spans="4:6" ht="15" customHeight="1" x14ac:dyDescent="0.15">
      <c r="D330" s="70" t="s">
        <v>1349</v>
      </c>
      <c r="E330" s="70" t="str">
        <f>IF(計_確建第三面!$AE$47=0,"",TEXT(計_確建第三面!$AE$47,"#0.00"))</f>
        <v/>
      </c>
      <c r="F330" s="71" t="s">
        <v>1500</v>
      </c>
    </row>
    <row r="331" spans="4:6" ht="15" customHeight="1" x14ac:dyDescent="0.15">
      <c r="D331" s="142" t="s">
        <v>1714</v>
      </c>
      <c r="E331" s="142" t="str">
        <f>IF(計_確建第三面!$O$48="","",TEXT(計_確建第三面!$O$48,"#0.00"))</f>
        <v/>
      </c>
      <c r="F331" s="71" t="s">
        <v>1500</v>
      </c>
    </row>
    <row r="332" spans="4:6" ht="15" customHeight="1" x14ac:dyDescent="0.15">
      <c r="D332" s="142" t="s">
        <v>1715</v>
      </c>
      <c r="E332" s="142" t="str">
        <f>IF(計_確建第三面!$W$48="","",TEXT(計_確建第三面!$W$48,"#0.00"))</f>
        <v/>
      </c>
      <c r="F332" s="71" t="s">
        <v>1500</v>
      </c>
    </row>
    <row r="333" spans="4:6" ht="15" customHeight="1" x14ac:dyDescent="0.15">
      <c r="D333" s="142" t="s">
        <v>1716</v>
      </c>
      <c r="E333" s="142" t="str">
        <f>IF(計_確建第三面!$AE$48=0,"",TEXT(計_確建第三面!$AE$48,"#0.00"))</f>
        <v/>
      </c>
      <c r="F333" s="71" t="s">
        <v>1500</v>
      </c>
    </row>
    <row r="334" spans="4:6" ht="15" customHeight="1" x14ac:dyDescent="0.15">
      <c r="D334" s="70" t="s">
        <v>2334</v>
      </c>
      <c r="E334" s="70" t="str">
        <f>IF(計_確建第三面!$O$49="","",TEXT(計_確建第三面!$O$49,"#0.00"))</f>
        <v/>
      </c>
      <c r="F334" s="71" t="s">
        <v>1500</v>
      </c>
    </row>
    <row r="335" spans="4:6" ht="15" customHeight="1" x14ac:dyDescent="0.15">
      <c r="D335" s="70" t="s">
        <v>2335</v>
      </c>
      <c r="E335" s="70" t="str">
        <f>IF(計_確建第三面!$W$49="","",TEXT(計_確建第三面!$W$49,"#0.00"))</f>
        <v/>
      </c>
      <c r="F335" s="71" t="s">
        <v>1500</v>
      </c>
    </row>
    <row r="336" spans="4:6" ht="15" customHeight="1" x14ac:dyDescent="0.15">
      <c r="D336" s="70" t="s">
        <v>2336</v>
      </c>
      <c r="E336" s="70" t="str">
        <f>IF(計_確建第三面!$AE$49=0,"",TEXT(計_確建第三面!$AE$49,"#0.00"))</f>
        <v/>
      </c>
      <c r="F336" s="71" t="s">
        <v>1500</v>
      </c>
    </row>
    <row r="337" spans="3:6" ht="15" customHeight="1" x14ac:dyDescent="0.15">
      <c r="D337" s="79" t="s">
        <v>1326</v>
      </c>
      <c r="E337" s="70" t="str">
        <f>IF(計_確建第三面!$O$50="","",TEXT(計_確建第三面!$O$50,"#0.0000"))</f>
        <v/>
      </c>
      <c r="F337" s="71" t="s">
        <v>1500</v>
      </c>
    </row>
    <row r="338" spans="3:6" ht="15" customHeight="1" x14ac:dyDescent="0.15">
      <c r="D338" s="79" t="s">
        <v>1327</v>
      </c>
      <c r="E338" s="70" t="str">
        <f>IF(計_確建第三面!$W$50="","",TEXT(計_確建第三面!$W$50,"#0.0000"))</f>
        <v/>
      </c>
      <c r="F338" s="71" t="s">
        <v>1500</v>
      </c>
    </row>
    <row r="339" spans="3:6" ht="15" customHeight="1" x14ac:dyDescent="0.15">
      <c r="D339" s="79" t="s">
        <v>1328</v>
      </c>
      <c r="E339" s="70" t="str">
        <f>IF(計_確建第三面!$AE$50=0,"",TEXT(計_確建第三面!$AE$50,"#0.0000"))</f>
        <v/>
      </c>
      <c r="F339" s="71" t="s">
        <v>1500</v>
      </c>
    </row>
    <row r="340" spans="3:6" ht="15" customHeight="1" x14ac:dyDescent="0.15">
      <c r="D340" s="79" t="s">
        <v>1350</v>
      </c>
      <c r="E340" s="70" t="str">
        <f>IF(計_確建第三面!$O$51="","",TEXT(計_確建第三面!$O$51,"#0.0000"))</f>
        <v/>
      </c>
      <c r="F340" s="71" t="s">
        <v>1500</v>
      </c>
    </row>
    <row r="341" spans="3:6" ht="15" customHeight="1" x14ac:dyDescent="0.15">
      <c r="D341" s="79" t="s">
        <v>1351</v>
      </c>
      <c r="E341" s="70" t="str">
        <f>IF(計_確建第三面!$W$51="","",TEXT(計_確建第三面!$W$51,"#0.0000"))</f>
        <v/>
      </c>
      <c r="F341" s="71" t="s">
        <v>1500</v>
      </c>
    </row>
    <row r="342" spans="3:6" ht="15" customHeight="1" x14ac:dyDescent="0.15">
      <c r="D342" s="79" t="s">
        <v>1352</v>
      </c>
      <c r="E342" s="70" t="str">
        <f>IF(計_確建第三面!$AE$51=0,"",TEXT(計_確建第三面!$AE$51,"#0.0000"))</f>
        <v/>
      </c>
      <c r="F342" s="71" t="s">
        <v>1500</v>
      </c>
    </row>
    <row r="343" spans="3:6" ht="15" customHeight="1" x14ac:dyDescent="0.15">
      <c r="D343" s="70" t="s">
        <v>1317</v>
      </c>
      <c r="E343" s="70" t="e">
        <f>IF(計_確建第三面!$O$52=0,"",TEXT(計_確建第三面!$O$52,"#0.00"))</f>
        <v>#VALUE!</v>
      </c>
      <c r="F343" s="71" t="s">
        <v>1500</v>
      </c>
    </row>
    <row r="344" spans="3:6" ht="15" customHeight="1" x14ac:dyDescent="0.15">
      <c r="D344" s="70" t="s">
        <v>1333</v>
      </c>
      <c r="E344" s="70" t="e">
        <f>IF(計_確建第三面!$O$53=0,"",TEXT(計_確建第三面!$O$53,"#0.00"))</f>
        <v>#VALUE!</v>
      </c>
      <c r="F344" s="71" t="s">
        <v>1500</v>
      </c>
    </row>
    <row r="345" spans="3:6" ht="15" customHeight="1" x14ac:dyDescent="0.15">
      <c r="C345" s="69" t="s">
        <v>1354</v>
      </c>
      <c r="D345" s="70" t="s">
        <v>1356</v>
      </c>
      <c r="E345" s="70" t="str">
        <f>IF(計_確建第三面!$P$55="","",計_確建第三面!$P$55)</f>
        <v/>
      </c>
      <c r="F345" s="71" t="s">
        <v>1500</v>
      </c>
    </row>
    <row r="346" spans="3:6" ht="15" customHeight="1" x14ac:dyDescent="0.15">
      <c r="D346" s="70" t="s">
        <v>1358</v>
      </c>
      <c r="E346" s="70" t="str">
        <f>IF(計_確建第三面!$P$56="","",計_確建第三面!$P$56)</f>
        <v/>
      </c>
      <c r="F346" s="71" t="s">
        <v>1500</v>
      </c>
    </row>
    <row r="347" spans="3:6" ht="15" customHeight="1" x14ac:dyDescent="0.15">
      <c r="C347" s="69" t="s">
        <v>1360</v>
      </c>
      <c r="D347" s="70" t="s">
        <v>1361</v>
      </c>
      <c r="E347" s="70" t="str">
        <f>IF(計_確建第三面!$O$58="","",TEXT(計_確建第三面!$O$58,"#0.000"))</f>
        <v/>
      </c>
      <c r="F347" s="71" t="s">
        <v>1500</v>
      </c>
    </row>
    <row r="348" spans="3:6" ht="15" customHeight="1" x14ac:dyDescent="0.15">
      <c r="D348" s="70" t="s">
        <v>1362</v>
      </c>
      <c r="E348" s="70" t="str">
        <f>IF(計_確建第三面!$W$58="","",TEXT(計_確建第三面!$W$58,"#0.000"))</f>
        <v/>
      </c>
      <c r="F348" s="71" t="s">
        <v>1500</v>
      </c>
    </row>
    <row r="349" spans="3:6" ht="15" customHeight="1" x14ac:dyDescent="0.15">
      <c r="D349" s="70" t="s">
        <v>1363</v>
      </c>
      <c r="E349" s="70" t="str">
        <f>IF(計_確建第三面!$O$59="","",計_確建第三面!$O$59)</f>
        <v/>
      </c>
      <c r="F349" s="71" t="s">
        <v>1500</v>
      </c>
    </row>
    <row r="350" spans="3:6" ht="15" customHeight="1" x14ac:dyDescent="0.15">
      <c r="D350" s="70" t="s">
        <v>1364</v>
      </c>
      <c r="E350" s="70" t="str">
        <f>IF(計_確建第三面!$W$59="","",計_確建第三面!$W$59)</f>
        <v/>
      </c>
      <c r="F350" s="71" t="s">
        <v>1500</v>
      </c>
    </row>
    <row r="351" spans="3:6" ht="15" customHeight="1" x14ac:dyDescent="0.15">
      <c r="D351" s="70" t="s">
        <v>1365</v>
      </c>
      <c r="E351" s="70" t="str">
        <f>IF(計_確建第三面!$O$60="","",計_確建第三面!$O$60)</f>
        <v/>
      </c>
      <c r="F351" s="71" t="s">
        <v>1500</v>
      </c>
    </row>
    <row r="352" spans="3:6" ht="15" customHeight="1" x14ac:dyDescent="0.15">
      <c r="D352" s="70" t="s">
        <v>1366</v>
      </c>
      <c r="E352" s="70" t="str">
        <f>IF(計_確建第三面!$W$60="","",計_確建第三面!$W$60)</f>
        <v/>
      </c>
      <c r="F352" s="71" t="s">
        <v>1500</v>
      </c>
    </row>
    <row r="353" spans="3:6" ht="15" customHeight="1" x14ac:dyDescent="0.15">
      <c r="D353" s="70" t="s">
        <v>1367</v>
      </c>
      <c r="E353" s="70" t="str">
        <f>IF(計_確建第三面!$L$61="","",計_確建第三面!$L$61)</f>
        <v/>
      </c>
      <c r="F353" s="71" t="s">
        <v>1500</v>
      </c>
    </row>
    <row r="354" spans="3:6" ht="15" customHeight="1" x14ac:dyDescent="0.15">
      <c r="D354" s="70" t="s">
        <v>1368</v>
      </c>
      <c r="E354" s="70" t="str">
        <f>IF(計_確建第三面!$W$61="","",計_確建第三面!$W$61)</f>
        <v/>
      </c>
      <c r="F354" s="71" t="s">
        <v>1500</v>
      </c>
    </row>
    <row r="355" spans="3:6" ht="15" customHeight="1" x14ac:dyDescent="0.15">
      <c r="D355" s="70" t="s">
        <v>1370</v>
      </c>
      <c r="E355" s="70" t="str">
        <f>IF(計_確建第三面!$W$62="","",計_確建第三面!$W$62)</f>
        <v>□</v>
      </c>
      <c r="F355" s="71" t="s">
        <v>1500</v>
      </c>
    </row>
    <row r="356" spans="3:6" ht="15" customHeight="1" x14ac:dyDescent="0.15">
      <c r="D356" s="70" t="s">
        <v>1371</v>
      </c>
      <c r="E356" s="70" t="str">
        <f>IF(計_確建第三面!$Z$62="","",計_確建第三面!$Z$62)</f>
        <v>□</v>
      </c>
      <c r="F356" s="71" t="s">
        <v>1500</v>
      </c>
    </row>
    <row r="357" spans="3:6" ht="15" customHeight="1" x14ac:dyDescent="0.15">
      <c r="D357" s="70" t="s">
        <v>1374</v>
      </c>
      <c r="E357" s="70" t="str">
        <f>IF(計_確建第三面!$P$63="","",計_確建第三面!$P$63)</f>
        <v>□</v>
      </c>
      <c r="F357" s="71" t="s">
        <v>1500</v>
      </c>
    </row>
    <row r="358" spans="3:6" ht="15" customHeight="1" x14ac:dyDescent="0.15">
      <c r="D358" s="70" t="s">
        <v>1376</v>
      </c>
      <c r="E358" s="70" t="str">
        <f>IF(計_確建第三面!$W$63="","",計_確建第三面!$W$63)</f>
        <v>□</v>
      </c>
      <c r="F358" s="71" t="s">
        <v>1500</v>
      </c>
    </row>
    <row r="359" spans="3:6" ht="15" customHeight="1" x14ac:dyDescent="0.15">
      <c r="D359" s="70" t="s">
        <v>1378</v>
      </c>
      <c r="E359" s="70" t="str">
        <f>IF(計_確建第三面!$AD$63="","",計_確建第三面!$AD$63)</f>
        <v>□</v>
      </c>
      <c r="F359" s="71" t="s">
        <v>1500</v>
      </c>
    </row>
    <row r="360" spans="3:6" ht="15" customHeight="1" x14ac:dyDescent="0.15">
      <c r="C360" s="69" t="s">
        <v>1380</v>
      </c>
      <c r="D360" s="70" t="s">
        <v>1381</v>
      </c>
      <c r="E360" s="70" t="str">
        <f>IF(計_確建第三面!$L$64="","",計_確建第三面!$L$64)</f>
        <v/>
      </c>
      <c r="F360" s="71" t="s">
        <v>1500</v>
      </c>
    </row>
    <row r="361" spans="3:6" ht="15" customHeight="1" x14ac:dyDescent="0.15">
      <c r="D361" s="70" t="s">
        <v>1382</v>
      </c>
      <c r="E361" s="70" t="str">
        <f>IF(計_確建第三面!$L$65="","",計_確建第三面!$L$65)</f>
        <v/>
      </c>
      <c r="F361" s="71" t="s">
        <v>1500</v>
      </c>
    </row>
    <row r="362" spans="3:6" ht="15" customHeight="1" x14ac:dyDescent="0.15">
      <c r="D362" s="70" t="s">
        <v>1383</v>
      </c>
      <c r="E362" s="70" t="str">
        <f>IF(計_確建第三面!$L$66="","",計_確建第三面!$L$66)</f>
        <v/>
      </c>
      <c r="F362" s="71" t="s">
        <v>1500</v>
      </c>
    </row>
    <row r="363" spans="3:6" ht="15" customHeight="1" x14ac:dyDescent="0.15">
      <c r="C363" s="69" t="s">
        <v>1387</v>
      </c>
      <c r="D363" s="70" t="s">
        <v>1388</v>
      </c>
      <c r="E363" s="70" t="str">
        <f>IF(計_確建第三面!$N$67="","",計_確建第三面!$N$67)</f>
        <v/>
      </c>
      <c r="F363" s="71" t="s">
        <v>1500</v>
      </c>
    </row>
    <row r="364" spans="3:6" ht="15" customHeight="1" x14ac:dyDescent="0.15">
      <c r="D364" s="70" t="s">
        <v>1389</v>
      </c>
      <c r="E364" s="70" t="str">
        <f>IF(計_確建第三面!$Q$67="","",計_確建第三面!$Q$67)</f>
        <v/>
      </c>
      <c r="F364" s="71" t="s">
        <v>1500</v>
      </c>
    </row>
    <row r="365" spans="3:6" ht="15" customHeight="1" x14ac:dyDescent="0.15">
      <c r="D365" s="70" t="s">
        <v>1390</v>
      </c>
      <c r="E365" s="70" t="str">
        <f>IF(計_確建第三面!$T$67="","",計_確建第三面!$T$67)</f>
        <v/>
      </c>
      <c r="F365" s="71" t="s">
        <v>1500</v>
      </c>
    </row>
    <row r="366" spans="3:6" ht="15" customHeight="1" x14ac:dyDescent="0.15">
      <c r="C366" s="69" t="s">
        <v>1386</v>
      </c>
      <c r="D366" s="70" t="s">
        <v>1391</v>
      </c>
      <c r="E366" s="70" t="str">
        <f>IF(計_確建第三面!$N$68="","",計_確建第三面!$N$68)</f>
        <v/>
      </c>
      <c r="F366" s="71" t="s">
        <v>1500</v>
      </c>
    </row>
    <row r="367" spans="3:6" ht="15" customHeight="1" x14ac:dyDescent="0.15">
      <c r="D367" s="70" t="s">
        <v>1392</v>
      </c>
      <c r="E367" s="70" t="str">
        <f>IF(計_確建第三面!$Q$68="","",計_確建第三面!$Q$68)</f>
        <v/>
      </c>
      <c r="F367" s="71" t="s">
        <v>1500</v>
      </c>
    </row>
    <row r="368" spans="3:6" ht="15" customHeight="1" x14ac:dyDescent="0.15">
      <c r="D368" s="70" t="s">
        <v>1393</v>
      </c>
      <c r="E368" s="70" t="str">
        <f>IF(計_確建第三面!$T$68="","",計_確建第三面!$T$68)</f>
        <v/>
      </c>
      <c r="F368" s="71" t="s">
        <v>1500</v>
      </c>
    </row>
    <row r="369" spans="3:6" ht="15" customHeight="1" x14ac:dyDescent="0.15">
      <c r="C369" s="69" t="s">
        <v>1395</v>
      </c>
      <c r="D369" s="70" t="s">
        <v>1396</v>
      </c>
      <c r="E369" s="70" t="str">
        <f>IF(計_確建第三面!$H$70="","",計_確建第三面!$H$70)</f>
        <v/>
      </c>
      <c r="F369" s="71" t="s">
        <v>1500</v>
      </c>
    </row>
    <row r="370" spans="3:6" ht="15" customHeight="1" x14ac:dyDescent="0.15">
      <c r="D370" s="70" t="s">
        <v>1402</v>
      </c>
      <c r="E370" s="70" t="str">
        <f>IF(計_確建第三面!$N$70="","",計_確建第三面!$N$70)</f>
        <v/>
      </c>
      <c r="F370" s="71" t="s">
        <v>1500</v>
      </c>
    </row>
    <row r="371" spans="3:6" ht="15" customHeight="1" x14ac:dyDescent="0.15">
      <c r="D371" s="70" t="s">
        <v>1403</v>
      </c>
      <c r="E371" s="70" t="str">
        <f>IF(計_確建第三面!$Q$70="","",計_確建第三面!$Q$70)</f>
        <v/>
      </c>
      <c r="F371" s="71" t="s">
        <v>1500</v>
      </c>
    </row>
    <row r="372" spans="3:6" ht="15" customHeight="1" x14ac:dyDescent="0.15">
      <c r="D372" s="70" t="s">
        <v>1404</v>
      </c>
      <c r="E372" s="70" t="str">
        <f>IF(計_確建第三面!$T$70="","",計_確建第三面!$T$70)</f>
        <v/>
      </c>
      <c r="F372" s="71" t="s">
        <v>1500</v>
      </c>
    </row>
    <row r="373" spans="3:6" ht="15" customHeight="1" x14ac:dyDescent="0.15">
      <c r="D373" s="70" t="s">
        <v>1397</v>
      </c>
      <c r="E373" s="70" t="str">
        <f>IF(計_確建第三面!$X$70="","",計_確建第三面!$X$70)</f>
        <v/>
      </c>
      <c r="F373" s="71" t="s">
        <v>1500</v>
      </c>
    </row>
    <row r="374" spans="3:6" ht="15" customHeight="1" x14ac:dyDescent="0.15">
      <c r="D374" s="70" t="s">
        <v>1398</v>
      </c>
      <c r="E374" s="70" t="str">
        <f>IF(計_確建第三面!$H$71="","",計_確建第三面!$H$71)</f>
        <v/>
      </c>
      <c r="F374" s="71" t="s">
        <v>1500</v>
      </c>
    </row>
    <row r="375" spans="3:6" ht="15" customHeight="1" x14ac:dyDescent="0.15">
      <c r="D375" s="70" t="s">
        <v>1405</v>
      </c>
      <c r="E375" s="70" t="str">
        <f>IF(計_確建第三面!$N$71="","",計_確建第三面!$N$71)</f>
        <v/>
      </c>
      <c r="F375" s="71" t="s">
        <v>1500</v>
      </c>
    </row>
    <row r="376" spans="3:6" ht="15" customHeight="1" x14ac:dyDescent="0.15">
      <c r="D376" s="70" t="s">
        <v>1406</v>
      </c>
      <c r="E376" s="70" t="str">
        <f>IF(計_確建第三面!$Q$71="","",計_確建第三面!$Q$71)</f>
        <v/>
      </c>
      <c r="F376" s="71" t="s">
        <v>1500</v>
      </c>
    </row>
    <row r="377" spans="3:6" ht="15" customHeight="1" x14ac:dyDescent="0.15">
      <c r="D377" s="70" t="s">
        <v>1407</v>
      </c>
      <c r="E377" s="70" t="str">
        <f>IF(計_確建第三面!$T$71="","",計_確建第三面!$T$71)</f>
        <v/>
      </c>
      <c r="F377" s="71" t="s">
        <v>1500</v>
      </c>
    </row>
    <row r="378" spans="3:6" ht="15" customHeight="1" x14ac:dyDescent="0.15">
      <c r="D378" s="70" t="s">
        <v>1399</v>
      </c>
      <c r="E378" s="70" t="str">
        <f>IF(計_確建第三面!$X$71="","",計_確建第三面!$X$71)</f>
        <v/>
      </c>
      <c r="F378" s="71" t="s">
        <v>1500</v>
      </c>
    </row>
    <row r="379" spans="3:6" ht="15" customHeight="1" x14ac:dyDescent="0.15">
      <c r="D379" s="70" t="s">
        <v>1400</v>
      </c>
      <c r="E379" s="70" t="str">
        <f>IF(計_確建第三面!$H$72="","",計_確建第三面!$H$72)</f>
        <v/>
      </c>
      <c r="F379" s="71" t="s">
        <v>1500</v>
      </c>
    </row>
    <row r="380" spans="3:6" ht="15" customHeight="1" x14ac:dyDescent="0.15">
      <c r="D380" s="70" t="s">
        <v>1408</v>
      </c>
      <c r="E380" s="70" t="str">
        <f>IF(計_確建第三面!$N$72="","",計_確建第三面!$N$72)</f>
        <v/>
      </c>
      <c r="F380" s="71" t="s">
        <v>1500</v>
      </c>
    </row>
    <row r="381" spans="3:6" ht="15" customHeight="1" x14ac:dyDescent="0.15">
      <c r="D381" s="70" t="s">
        <v>1409</v>
      </c>
      <c r="E381" s="70" t="str">
        <f>IF(計_確建第三面!$Q$72="","",計_確建第三面!$Q$72)</f>
        <v/>
      </c>
      <c r="F381" s="71" t="s">
        <v>1500</v>
      </c>
    </row>
    <row r="382" spans="3:6" ht="15" customHeight="1" x14ac:dyDescent="0.15">
      <c r="D382" s="70" t="s">
        <v>1410</v>
      </c>
      <c r="E382" s="70" t="str">
        <f>IF(計_確建第三面!$T$72="","",計_確建第三面!$T$72)</f>
        <v/>
      </c>
      <c r="F382" s="71" t="s">
        <v>1500</v>
      </c>
    </row>
    <row r="383" spans="3:6" ht="15" customHeight="1" x14ac:dyDescent="0.15">
      <c r="D383" s="70" t="s">
        <v>1401</v>
      </c>
      <c r="E383" s="70" t="str">
        <f>IF(計_確建第三面!$X$72="","",計_確建第三面!$X$72)</f>
        <v/>
      </c>
      <c r="F383" s="71" t="s">
        <v>1500</v>
      </c>
    </row>
    <row r="384" spans="3:6" ht="15" customHeight="1" x14ac:dyDescent="0.15">
      <c r="C384" s="69" t="s">
        <v>1414</v>
      </c>
      <c r="D384" s="69" t="s">
        <v>1415</v>
      </c>
      <c r="E384" s="70" t="str">
        <f>IF(計_確建第三面!$L$74="","",計_確建第三面!$L$74)</f>
        <v/>
      </c>
      <c r="F384" s="71" t="s">
        <v>1500</v>
      </c>
    </row>
    <row r="385" spans="3:6" ht="15" customHeight="1" x14ac:dyDescent="0.15">
      <c r="D385" s="69" t="s">
        <v>1416</v>
      </c>
      <c r="E385" s="70" t="str">
        <f>IF(計_確建第三面!$L$75="","",計_確建第三面!$L$75)</f>
        <v/>
      </c>
      <c r="F385" s="71" t="s">
        <v>1500</v>
      </c>
    </row>
    <row r="386" spans="3:6" ht="15" customHeight="1" x14ac:dyDescent="0.15">
      <c r="C386" s="69" t="s">
        <v>1047</v>
      </c>
      <c r="D386" s="69" t="s">
        <v>1220</v>
      </c>
      <c r="E386" s="70" t="str">
        <f>IF(計_確建第三面!$L$77="","",計_確建第三面!$L$77)</f>
        <v/>
      </c>
      <c r="F386" s="71" t="s">
        <v>1500</v>
      </c>
    </row>
    <row r="387" spans="3:6" ht="15" customHeight="1" x14ac:dyDescent="0.15">
      <c r="D387" s="69" t="s">
        <v>1221</v>
      </c>
      <c r="E387" s="70" t="str">
        <f>IF(計_確建第三面!$L$78="","",計_確建第三面!$L$78)</f>
        <v/>
      </c>
      <c r="F387" s="71" t="s">
        <v>1500</v>
      </c>
    </row>
  </sheetData>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sheetPr>
  <dimension ref="A4:BU23"/>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289" t="s">
        <v>754</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5" customHeight="1" x14ac:dyDescent="0.15">
      <c r="B6" s="6" t="s">
        <v>708</v>
      </c>
    </row>
    <row r="7" spans="2:37" ht="15" customHeight="1" x14ac:dyDescent="0.15">
      <c r="D7" s="6" t="s">
        <v>128</v>
      </c>
      <c r="E7" s="6" t="s">
        <v>129</v>
      </c>
      <c r="F7" s="6" t="s">
        <v>134</v>
      </c>
      <c r="L7" s="6" t="s">
        <v>130</v>
      </c>
      <c r="M7" s="295" t="str">
        <f>ITEM_all_second!$E$222</f>
        <v/>
      </c>
      <c r="N7" s="295"/>
      <c r="O7" s="295"/>
      <c r="P7" s="295"/>
      <c r="Q7" s="295"/>
      <c r="R7" s="295"/>
      <c r="S7" s="295"/>
      <c r="T7" s="295"/>
      <c r="U7" s="295"/>
      <c r="V7" s="295"/>
      <c r="W7" s="295"/>
      <c r="X7" s="295"/>
      <c r="Y7" s="295"/>
      <c r="Z7" s="295"/>
      <c r="AA7" s="295"/>
      <c r="AB7" s="295"/>
      <c r="AC7" s="295"/>
      <c r="AD7" s="295"/>
      <c r="AE7" s="295"/>
      <c r="AF7" s="295"/>
      <c r="AG7" s="295"/>
      <c r="AH7" s="295"/>
      <c r="AI7" s="295"/>
      <c r="AJ7" s="295"/>
      <c r="AK7" s="295"/>
    </row>
    <row r="8" spans="2:37" ht="15" customHeight="1" x14ac:dyDescent="0.15">
      <c r="D8" s="6" t="s">
        <v>128</v>
      </c>
      <c r="E8" s="6" t="s">
        <v>131</v>
      </c>
      <c r="F8" s="6" t="s">
        <v>135</v>
      </c>
      <c r="L8" s="6" t="s">
        <v>130</v>
      </c>
      <c r="M8" s="295" t="str">
        <f>ITEM_all_second!$E$223</f>
        <v/>
      </c>
      <c r="N8" s="295"/>
      <c r="O8" s="295"/>
      <c r="P8" s="295"/>
      <c r="Q8" s="295"/>
      <c r="R8" s="295"/>
      <c r="S8" s="295"/>
      <c r="T8" s="295"/>
      <c r="U8" s="295"/>
      <c r="V8" s="295"/>
      <c r="W8" s="295"/>
      <c r="X8" s="295"/>
      <c r="Y8" s="295"/>
      <c r="Z8" s="295"/>
      <c r="AA8" s="295"/>
      <c r="AB8" s="295"/>
      <c r="AC8" s="295"/>
      <c r="AD8" s="295"/>
      <c r="AE8" s="295"/>
      <c r="AF8" s="295"/>
      <c r="AG8" s="295"/>
      <c r="AH8" s="295"/>
      <c r="AI8" s="295"/>
      <c r="AJ8" s="295"/>
      <c r="AK8" s="295"/>
    </row>
    <row r="9" spans="2:37" ht="15" customHeight="1" x14ac:dyDescent="0.15">
      <c r="D9" s="6" t="s">
        <v>128</v>
      </c>
      <c r="E9" s="6" t="s">
        <v>132</v>
      </c>
      <c r="F9" s="6" t="s">
        <v>136</v>
      </c>
      <c r="L9" s="6" t="s">
        <v>130</v>
      </c>
      <c r="M9" s="72" t="s">
        <v>1437</v>
      </c>
      <c r="N9" s="295" t="str">
        <f>ITEM_all_second!$E$224</f>
        <v/>
      </c>
      <c r="O9" s="295"/>
      <c r="P9" s="295"/>
      <c r="Q9" s="295"/>
      <c r="R9" s="295"/>
      <c r="S9" s="12"/>
    </row>
    <row r="10" spans="2:37" ht="15" customHeight="1" x14ac:dyDescent="0.15">
      <c r="D10" s="6" t="s">
        <v>128</v>
      </c>
      <c r="E10" s="6" t="s">
        <v>137</v>
      </c>
      <c r="F10" s="6" t="s">
        <v>138</v>
      </c>
      <c r="L10" s="6" t="s">
        <v>130</v>
      </c>
      <c r="M10" s="295" t="str">
        <f>ITEM_all_second!$E$225</f>
        <v/>
      </c>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row>
    <row r="11" spans="2:37" ht="15" customHeight="1" x14ac:dyDescent="0.15">
      <c r="B11" s="30"/>
      <c r="C11" s="30"/>
      <c r="D11" s="30"/>
      <c r="E11" s="30"/>
      <c r="F11" s="30"/>
      <c r="G11" s="30"/>
      <c r="H11" s="30"/>
      <c r="I11" s="30"/>
      <c r="J11" s="30"/>
      <c r="K11" s="30"/>
      <c r="L11" s="30"/>
      <c r="M11" s="51"/>
      <c r="N11" s="51"/>
      <c r="O11" s="51"/>
      <c r="P11" s="30"/>
      <c r="Q11" s="51"/>
      <c r="R11" s="51"/>
      <c r="S11" s="51"/>
      <c r="T11" s="30"/>
      <c r="U11" s="51"/>
      <c r="V11" s="51"/>
      <c r="W11" s="51"/>
      <c r="X11" s="30"/>
      <c r="Y11" s="30"/>
      <c r="Z11" s="30"/>
      <c r="AA11" s="30"/>
      <c r="AB11" s="30"/>
      <c r="AC11" s="30"/>
      <c r="AD11" s="30"/>
      <c r="AE11" s="30"/>
      <c r="AF11" s="30"/>
      <c r="AG11" s="30"/>
      <c r="AH11" s="30"/>
      <c r="AI11" s="30"/>
      <c r="AJ11" s="30"/>
      <c r="AK11" s="30"/>
    </row>
    <row r="12" spans="2:37" ht="15" customHeight="1" x14ac:dyDescent="0.15">
      <c r="B12" s="6" t="s">
        <v>708</v>
      </c>
    </row>
    <row r="13" spans="2:37" ht="15" customHeight="1" x14ac:dyDescent="0.15">
      <c r="D13" s="6" t="s">
        <v>128</v>
      </c>
      <c r="E13" s="6" t="s">
        <v>129</v>
      </c>
      <c r="F13" s="6" t="s">
        <v>134</v>
      </c>
      <c r="L13" s="6" t="s">
        <v>130</v>
      </c>
      <c r="M13" s="295" t="str">
        <f>ITEM_all_second!$E$227</f>
        <v/>
      </c>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row>
    <row r="14" spans="2:37" ht="15" customHeight="1" x14ac:dyDescent="0.15">
      <c r="D14" s="6" t="s">
        <v>128</v>
      </c>
      <c r="E14" s="6" t="s">
        <v>131</v>
      </c>
      <c r="F14" s="6" t="s">
        <v>135</v>
      </c>
      <c r="L14" s="6" t="s">
        <v>130</v>
      </c>
      <c r="M14" s="295" t="str">
        <f>ITEM_all_second!$E$228</f>
        <v/>
      </c>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row>
    <row r="15" spans="2:37" ht="15" customHeight="1" x14ac:dyDescent="0.15">
      <c r="D15" s="6" t="s">
        <v>128</v>
      </c>
      <c r="E15" s="6" t="s">
        <v>132</v>
      </c>
      <c r="F15" s="6" t="s">
        <v>136</v>
      </c>
      <c r="L15" s="6" t="s">
        <v>130</v>
      </c>
      <c r="M15" s="72" t="s">
        <v>1437</v>
      </c>
      <c r="N15" s="295" t="str">
        <f>ITEM_all_second!$E$229</f>
        <v/>
      </c>
      <c r="O15" s="295"/>
      <c r="P15" s="295"/>
      <c r="Q15" s="295"/>
      <c r="R15" s="295"/>
      <c r="S15" s="12"/>
    </row>
    <row r="16" spans="2:37" ht="15" customHeight="1" x14ac:dyDescent="0.15">
      <c r="D16" s="6" t="s">
        <v>128</v>
      </c>
      <c r="E16" s="6" t="s">
        <v>137</v>
      </c>
      <c r="F16" s="6" t="s">
        <v>138</v>
      </c>
      <c r="L16" s="6" t="s">
        <v>130</v>
      </c>
      <c r="M16" s="295" t="str">
        <f>ITEM_all_second!$E$230</f>
        <v/>
      </c>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row>
    <row r="17" spans="2:37" ht="15" customHeight="1" x14ac:dyDescent="0.15">
      <c r="B17" s="30"/>
      <c r="C17" s="30"/>
      <c r="D17" s="30"/>
      <c r="E17" s="30"/>
      <c r="F17" s="30"/>
      <c r="G17" s="30"/>
      <c r="H17" s="30"/>
      <c r="I17" s="30"/>
      <c r="J17" s="30"/>
      <c r="K17" s="30"/>
      <c r="L17" s="30"/>
      <c r="M17" s="51"/>
      <c r="N17" s="51"/>
      <c r="O17" s="51"/>
      <c r="P17" s="30"/>
      <c r="Q17" s="51"/>
      <c r="R17" s="51"/>
      <c r="S17" s="51"/>
      <c r="T17" s="30"/>
      <c r="U17" s="51"/>
      <c r="V17" s="51"/>
      <c r="W17" s="51"/>
      <c r="X17" s="30"/>
      <c r="Y17" s="30"/>
      <c r="Z17" s="30"/>
      <c r="AA17" s="30"/>
      <c r="AB17" s="30"/>
      <c r="AC17" s="30"/>
      <c r="AD17" s="30"/>
      <c r="AE17" s="30"/>
      <c r="AF17" s="30"/>
      <c r="AG17" s="30"/>
      <c r="AH17" s="30"/>
      <c r="AI17" s="30"/>
      <c r="AJ17" s="30"/>
      <c r="AK17" s="30"/>
    </row>
    <row r="18" spans="2:37" ht="15" customHeight="1" x14ac:dyDescent="0.15">
      <c r="B18" s="6" t="s">
        <v>708</v>
      </c>
    </row>
    <row r="19" spans="2:37" ht="15" customHeight="1" x14ac:dyDescent="0.15">
      <c r="D19" s="6" t="s">
        <v>128</v>
      </c>
      <c r="E19" s="6" t="s">
        <v>129</v>
      </c>
      <c r="F19" s="6" t="s">
        <v>134</v>
      </c>
      <c r="L19" s="6" t="s">
        <v>130</v>
      </c>
      <c r="M19" s="295" t="str">
        <f>ITEM_all_second!$E$232</f>
        <v/>
      </c>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row>
    <row r="20" spans="2:37" ht="15" customHeight="1" x14ac:dyDescent="0.15">
      <c r="D20" s="6" t="s">
        <v>128</v>
      </c>
      <c r="E20" s="6" t="s">
        <v>131</v>
      </c>
      <c r="F20" s="6" t="s">
        <v>135</v>
      </c>
      <c r="L20" s="6" t="s">
        <v>130</v>
      </c>
      <c r="M20" s="295" t="str">
        <f>ITEM_all_second!$E$233</f>
        <v/>
      </c>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row>
    <row r="21" spans="2:37" ht="15" customHeight="1" x14ac:dyDescent="0.15">
      <c r="D21" s="6" t="s">
        <v>128</v>
      </c>
      <c r="E21" s="6" t="s">
        <v>132</v>
      </c>
      <c r="F21" s="6" t="s">
        <v>136</v>
      </c>
      <c r="L21" s="6" t="s">
        <v>130</v>
      </c>
      <c r="M21" s="72" t="s">
        <v>1437</v>
      </c>
      <c r="N21" s="295" t="str">
        <f>ITEM_all_second!$E$234</f>
        <v/>
      </c>
      <c r="O21" s="295"/>
      <c r="P21" s="295"/>
      <c r="Q21" s="295"/>
      <c r="R21" s="295"/>
      <c r="S21" s="12"/>
    </row>
    <row r="22" spans="2:37" ht="15" customHeight="1" x14ac:dyDescent="0.15">
      <c r="D22" s="6" t="s">
        <v>128</v>
      </c>
      <c r="E22" s="6" t="s">
        <v>137</v>
      </c>
      <c r="F22" s="6" t="s">
        <v>138</v>
      </c>
      <c r="L22" s="6" t="s">
        <v>130</v>
      </c>
      <c r="M22" s="295" t="str">
        <f>ITEM_all_second!$E$235</f>
        <v/>
      </c>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row>
    <row r="23" spans="2:37" ht="15" customHeight="1" x14ac:dyDescent="0.15">
      <c r="B23" s="30"/>
      <c r="C23" s="30"/>
      <c r="D23" s="30"/>
      <c r="E23" s="30"/>
      <c r="F23" s="30"/>
      <c r="G23" s="30"/>
      <c r="H23" s="30"/>
      <c r="I23" s="30"/>
      <c r="J23" s="30"/>
      <c r="K23" s="30"/>
      <c r="L23" s="30"/>
      <c r="M23" s="51"/>
      <c r="N23" s="51"/>
      <c r="O23" s="51"/>
      <c r="P23" s="30"/>
      <c r="Q23" s="51"/>
      <c r="R23" s="51"/>
      <c r="S23" s="51"/>
      <c r="T23" s="30"/>
      <c r="U23" s="51"/>
      <c r="V23" s="51"/>
      <c r="W23" s="51"/>
      <c r="X23" s="30"/>
      <c r="Y23" s="30"/>
      <c r="Z23" s="30"/>
      <c r="AA23" s="30"/>
      <c r="AB23" s="30"/>
      <c r="AC23" s="30"/>
      <c r="AD23" s="30"/>
      <c r="AE23" s="30"/>
      <c r="AF23" s="30"/>
      <c r="AG23" s="30"/>
      <c r="AH23" s="30"/>
      <c r="AI23" s="30"/>
      <c r="AJ23" s="30"/>
      <c r="AK23" s="30"/>
    </row>
  </sheetData>
  <mergeCells count="13">
    <mergeCell ref="M13:AK13"/>
    <mergeCell ref="B4:AK4"/>
    <mergeCell ref="M7:AK7"/>
    <mergeCell ref="M8:AK8"/>
    <mergeCell ref="N9:R9"/>
    <mergeCell ref="M10:AK10"/>
    <mergeCell ref="M22:AK22"/>
    <mergeCell ref="M14:AK14"/>
    <mergeCell ref="N15:R15"/>
    <mergeCell ref="M16:AK16"/>
    <mergeCell ref="M19:AK19"/>
    <mergeCell ref="M20:AK20"/>
    <mergeCell ref="N21:R21"/>
  </mergeCells>
  <phoneticPr fontId="30"/>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sheetPr>
  <dimension ref="A4:BU77"/>
  <sheetViews>
    <sheetView zoomScaleNormal="100" zoomScaleSheetLayoutView="100" workbookViewId="0">
      <selection activeCell="C53" sqref="C53"/>
    </sheetView>
  </sheetViews>
  <sheetFormatPr defaultColWidth="2.5" defaultRowHeight="15" customHeight="1" x14ac:dyDescent="0.15"/>
  <cols>
    <col min="1" max="73" width="2.5" style="6" customWidth="1"/>
    <col min="74" max="16384" width="2.5" style="7"/>
  </cols>
  <sheetData>
    <row r="4" spans="2:37" ht="15" customHeight="1" x14ac:dyDescent="0.15">
      <c r="B4" s="289" t="s">
        <v>757</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2:37" ht="15" customHeight="1" x14ac:dyDescent="0.15">
      <c r="B5" s="30" t="s">
        <v>758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2:37" ht="12" customHeight="1" x14ac:dyDescent="0.15">
      <c r="B6" s="27" t="s">
        <v>2019</v>
      </c>
      <c r="C6" s="27"/>
      <c r="D6" s="27"/>
      <c r="E6" s="27"/>
      <c r="F6" s="27"/>
      <c r="G6" s="27"/>
      <c r="H6" s="412" t="str">
        <f>ITEM_all_second!$E$237</f>
        <v/>
      </c>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row>
    <row r="7" spans="2:37" ht="12" customHeight="1" x14ac:dyDescent="0.15">
      <c r="B7" s="27" t="s">
        <v>2020</v>
      </c>
      <c r="C7" s="27"/>
      <c r="D7" s="27"/>
      <c r="E7" s="27"/>
      <c r="F7" s="27"/>
      <c r="G7" s="27"/>
      <c r="H7" s="412" t="str">
        <f>ITEM_all_second!$E$238</f>
        <v/>
      </c>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row>
    <row r="8" spans="2:37" ht="12" customHeight="1" x14ac:dyDescent="0.15">
      <c r="B8" s="6" t="s">
        <v>2021</v>
      </c>
    </row>
    <row r="9" spans="2:37" ht="12" customHeight="1" x14ac:dyDescent="0.15">
      <c r="H9" s="9" t="str">
        <f>ITEM_all_second!$E$239</f>
        <v>□</v>
      </c>
      <c r="I9" s="6" t="s">
        <v>762</v>
      </c>
      <c r="N9" s="9" t="s">
        <v>145</v>
      </c>
      <c r="O9" s="9" t="str">
        <f>ITEM_all_second!$E$240</f>
        <v>□</v>
      </c>
      <c r="P9" s="6" t="s">
        <v>763</v>
      </c>
      <c r="T9" s="9" t="str">
        <f>ITEM_all_second!$E$241</f>
        <v>□</v>
      </c>
      <c r="U9" s="6" t="s">
        <v>764</v>
      </c>
      <c r="Z9" s="9" t="str">
        <f>ITEM_all_second!$E$242</f>
        <v>□</v>
      </c>
      <c r="AA9" s="6" t="s">
        <v>765</v>
      </c>
      <c r="AF9" s="9" t="s">
        <v>146</v>
      </c>
    </row>
    <row r="10" spans="2:37" ht="12" customHeight="1" x14ac:dyDescent="0.15">
      <c r="B10" s="30"/>
      <c r="C10" s="30"/>
      <c r="D10" s="30"/>
      <c r="E10" s="30"/>
      <c r="F10" s="30"/>
      <c r="G10" s="30"/>
      <c r="H10" s="32" t="str">
        <f>ITEM_all_second!$E$243</f>
        <v>□</v>
      </c>
      <c r="I10" s="30" t="s">
        <v>766</v>
      </c>
      <c r="J10" s="30"/>
      <c r="K10" s="30"/>
      <c r="L10" s="30"/>
      <c r="M10" s="30"/>
      <c r="N10" s="30"/>
      <c r="O10" s="32" t="str">
        <f>ITEM_all_second!$E$244</f>
        <v>□</v>
      </c>
      <c r="P10" s="30" t="s">
        <v>767</v>
      </c>
      <c r="Q10" s="30"/>
      <c r="R10" s="30"/>
      <c r="S10" s="30"/>
      <c r="T10" s="30"/>
      <c r="U10" s="30"/>
      <c r="V10" s="30"/>
      <c r="W10" s="30"/>
      <c r="X10" s="30"/>
      <c r="Y10" s="30"/>
      <c r="Z10" s="30"/>
      <c r="AA10" s="30"/>
      <c r="AB10" s="30"/>
      <c r="AC10" s="30"/>
      <c r="AD10" s="30"/>
      <c r="AE10" s="30"/>
      <c r="AF10" s="30"/>
      <c r="AG10" s="30"/>
      <c r="AH10" s="30"/>
      <c r="AI10" s="30"/>
      <c r="AJ10" s="30"/>
      <c r="AK10" s="30"/>
    </row>
    <row r="11" spans="2:37" ht="12" customHeight="1" x14ac:dyDescent="0.15">
      <c r="B11" s="30" t="s">
        <v>2022</v>
      </c>
      <c r="C11" s="30"/>
      <c r="D11" s="30"/>
      <c r="E11" s="30"/>
      <c r="F11" s="30"/>
      <c r="G11" s="30"/>
      <c r="H11" s="9" t="str">
        <f>ITEM_all_second!$E$245</f>
        <v>□</v>
      </c>
      <c r="I11" s="30" t="s">
        <v>769</v>
      </c>
      <c r="J11" s="30"/>
      <c r="K11" s="30"/>
      <c r="L11" s="30"/>
      <c r="M11" s="9" t="str">
        <f>ITEM_all_second!$E$246</f>
        <v>□</v>
      </c>
      <c r="N11" s="30" t="s">
        <v>770</v>
      </c>
      <c r="O11" s="30"/>
      <c r="P11" s="30"/>
      <c r="Q11" s="30"/>
      <c r="R11" s="9" t="str">
        <f>ITEM_all_second!$E$247</f>
        <v>□</v>
      </c>
      <c r="S11" s="30" t="s">
        <v>771</v>
      </c>
      <c r="T11" s="30"/>
      <c r="U11" s="30"/>
      <c r="V11" s="30"/>
      <c r="W11" s="30"/>
      <c r="X11" s="30"/>
      <c r="Y11" s="30"/>
      <c r="Z11" s="30"/>
      <c r="AA11" s="30"/>
      <c r="AB11" s="30"/>
      <c r="AC11" s="30"/>
      <c r="AD11" s="30"/>
      <c r="AE11" s="30"/>
      <c r="AF11" s="30"/>
      <c r="AG11" s="30"/>
      <c r="AH11" s="30"/>
      <c r="AI11" s="30"/>
      <c r="AJ11" s="30"/>
      <c r="AK11" s="30"/>
    </row>
    <row r="12" spans="2:37" ht="12" customHeight="1" x14ac:dyDescent="0.15">
      <c r="B12" s="27" t="s">
        <v>2023</v>
      </c>
      <c r="C12" s="27"/>
      <c r="D12" s="27"/>
      <c r="E12" s="27"/>
      <c r="F12" s="27"/>
      <c r="G12" s="27"/>
      <c r="H12" s="27"/>
      <c r="I12" s="27"/>
      <c r="J12" s="27"/>
      <c r="K12" s="27"/>
      <c r="L12" s="27"/>
      <c r="M12" s="27"/>
      <c r="N12" s="27"/>
      <c r="O12" s="27"/>
      <c r="P12" s="412" t="str">
        <f>ITEM_all_second!$E$248</f>
        <v/>
      </c>
      <c r="Q12" s="412"/>
      <c r="R12" s="412"/>
      <c r="S12" s="412"/>
      <c r="T12" s="412"/>
      <c r="U12" s="412" t="str">
        <f>ITEM_all_second!$E$249</f>
        <v xml:space="preserve"> </v>
      </c>
      <c r="V12" s="412"/>
      <c r="W12" s="412"/>
      <c r="X12" s="412"/>
      <c r="Y12" s="412"/>
      <c r="Z12" s="412" t="str">
        <f>ITEM_all_second!$E$250</f>
        <v xml:space="preserve"> </v>
      </c>
      <c r="AA12" s="412"/>
      <c r="AB12" s="412"/>
      <c r="AC12" s="412"/>
      <c r="AD12" s="412"/>
      <c r="AE12" s="412" t="str">
        <f>ITEM_all_second!$E$251</f>
        <v/>
      </c>
      <c r="AF12" s="412"/>
      <c r="AG12" s="412"/>
      <c r="AH12" s="412"/>
      <c r="AI12" s="412"/>
      <c r="AJ12" s="27"/>
      <c r="AK12" s="27"/>
    </row>
    <row r="13" spans="2:37" ht="12" customHeight="1" x14ac:dyDescent="0.15">
      <c r="B13" s="6" t="s">
        <v>2024</v>
      </c>
    </row>
    <row r="14" spans="2:37" ht="12" customHeight="1" x14ac:dyDescent="0.15">
      <c r="C14" s="6" t="s">
        <v>2025</v>
      </c>
      <c r="O14" s="649" t="str">
        <f>ITEM_all_second!$E$252</f>
        <v/>
      </c>
      <c r="P14" s="649"/>
      <c r="Q14" s="649"/>
      <c r="R14" s="649"/>
      <c r="S14" s="649"/>
      <c r="T14" s="6" t="s">
        <v>775</v>
      </c>
    </row>
    <row r="15" spans="2:37" ht="12" customHeight="1" x14ac:dyDescent="0.15">
      <c r="B15" s="30"/>
      <c r="C15" s="30" t="s">
        <v>2026</v>
      </c>
      <c r="D15" s="30"/>
      <c r="E15" s="30"/>
      <c r="F15" s="30"/>
      <c r="G15" s="30"/>
      <c r="H15" s="30"/>
      <c r="I15" s="30"/>
      <c r="J15" s="30"/>
      <c r="K15" s="30"/>
      <c r="L15" s="30"/>
      <c r="M15" s="30"/>
      <c r="N15" s="30"/>
      <c r="O15" s="650" t="str">
        <f>ITEM_all_second!$E$253</f>
        <v/>
      </c>
      <c r="P15" s="650"/>
      <c r="Q15" s="650"/>
      <c r="R15" s="650"/>
      <c r="S15" s="650"/>
      <c r="T15" s="30" t="s">
        <v>775</v>
      </c>
      <c r="U15" s="30"/>
      <c r="V15" s="30"/>
      <c r="W15" s="30"/>
      <c r="X15" s="30"/>
      <c r="Y15" s="30"/>
      <c r="Z15" s="30"/>
      <c r="AA15" s="30"/>
      <c r="AB15" s="30"/>
      <c r="AC15" s="30"/>
      <c r="AD15" s="30"/>
      <c r="AE15" s="30"/>
      <c r="AF15" s="30"/>
      <c r="AG15" s="30"/>
      <c r="AH15" s="30"/>
      <c r="AI15" s="30"/>
      <c r="AJ15" s="30"/>
      <c r="AK15" s="30"/>
    </row>
    <row r="16" spans="2:37" ht="12" customHeight="1" x14ac:dyDescent="0.15">
      <c r="B16" s="6" t="s">
        <v>2027</v>
      </c>
    </row>
    <row r="17" spans="2:37" ht="12" customHeight="1" x14ac:dyDescent="0.15">
      <c r="C17" s="6" t="s">
        <v>2028</v>
      </c>
      <c r="L17" s="322" t="s">
        <v>521</v>
      </c>
      <c r="M17" s="322"/>
      <c r="N17" s="39" t="s">
        <v>145</v>
      </c>
      <c r="O17" s="648" t="str">
        <f>ITEM_all_second!$E$254</f>
        <v/>
      </c>
      <c r="P17" s="648"/>
      <c r="Q17" s="648"/>
      <c r="R17" s="648"/>
      <c r="S17" s="6" t="s">
        <v>1477</v>
      </c>
      <c r="T17" s="39" t="s">
        <v>145</v>
      </c>
      <c r="U17" s="648" t="str">
        <f>ITEM_all_second!$E$255</f>
        <v/>
      </c>
      <c r="V17" s="648"/>
      <c r="W17" s="648"/>
      <c r="X17" s="648"/>
      <c r="Y17" s="6" t="s">
        <v>1477</v>
      </c>
      <c r="Z17" s="39" t="s">
        <v>145</v>
      </c>
      <c r="AA17" s="648" t="str">
        <f>ITEM_all_second!$E$256</f>
        <v/>
      </c>
      <c r="AB17" s="648"/>
      <c r="AC17" s="648"/>
      <c r="AD17" s="648"/>
      <c r="AE17" s="6" t="s">
        <v>1477</v>
      </c>
      <c r="AF17" s="39" t="s">
        <v>145</v>
      </c>
      <c r="AG17" s="648" t="str">
        <f>ITEM_all_second!$E$257</f>
        <v/>
      </c>
      <c r="AH17" s="648"/>
      <c r="AI17" s="648"/>
      <c r="AJ17" s="648"/>
      <c r="AK17" s="6" t="s">
        <v>1477</v>
      </c>
    </row>
    <row r="18" spans="2:37" ht="12" customHeight="1" x14ac:dyDescent="0.15">
      <c r="L18" s="322" t="s">
        <v>522</v>
      </c>
      <c r="M18" s="322"/>
      <c r="N18" s="39" t="s">
        <v>145</v>
      </c>
      <c r="O18" s="648" t="str">
        <f>ITEM_all_second!$E$258</f>
        <v/>
      </c>
      <c r="P18" s="648"/>
      <c r="Q18" s="648"/>
      <c r="R18" s="648"/>
      <c r="S18" s="6" t="s">
        <v>1477</v>
      </c>
      <c r="T18" s="39" t="s">
        <v>145</v>
      </c>
      <c r="U18" s="648" t="str">
        <f>ITEM_all_second!$E$259</f>
        <v/>
      </c>
      <c r="V18" s="648"/>
      <c r="W18" s="648"/>
      <c r="X18" s="648"/>
      <c r="Y18" s="6" t="s">
        <v>1477</v>
      </c>
      <c r="Z18" s="39" t="s">
        <v>145</v>
      </c>
      <c r="AA18" s="648" t="str">
        <f>ITEM_all_second!$E$260</f>
        <v/>
      </c>
      <c r="AB18" s="648"/>
      <c r="AC18" s="648"/>
      <c r="AD18" s="648"/>
      <c r="AE18" s="6" t="s">
        <v>1477</v>
      </c>
      <c r="AF18" s="39" t="s">
        <v>145</v>
      </c>
      <c r="AG18" s="648" t="str">
        <f>ITEM_all_second!$E$261</f>
        <v/>
      </c>
      <c r="AH18" s="648"/>
      <c r="AI18" s="648"/>
      <c r="AJ18" s="648"/>
      <c r="AK18" s="6" t="s">
        <v>1477</v>
      </c>
    </row>
    <row r="19" spans="2:37" ht="12" customHeight="1" x14ac:dyDescent="0.15">
      <c r="C19" s="6" t="s">
        <v>2029</v>
      </c>
      <c r="N19" s="39" t="s">
        <v>145</v>
      </c>
      <c r="O19" s="294" t="str">
        <f>ITEM_all_second!$E$262</f>
        <v/>
      </c>
      <c r="P19" s="294"/>
      <c r="Q19" s="294"/>
      <c r="R19" s="294"/>
      <c r="S19" s="9" t="s">
        <v>779</v>
      </c>
      <c r="T19" s="39" t="s">
        <v>145</v>
      </c>
      <c r="U19" s="294" t="str">
        <f>ITEM_all_second!$E$263</f>
        <v/>
      </c>
      <c r="V19" s="294"/>
      <c r="W19" s="294"/>
      <c r="X19" s="294"/>
      <c r="Y19" s="9" t="s">
        <v>779</v>
      </c>
      <c r="Z19" s="39" t="s">
        <v>145</v>
      </c>
      <c r="AA19" s="294" t="str">
        <f>ITEM_all_second!$E$264</f>
        <v/>
      </c>
      <c r="AB19" s="294"/>
      <c r="AC19" s="294"/>
      <c r="AD19" s="294"/>
      <c r="AE19" s="9" t="s">
        <v>779</v>
      </c>
      <c r="AF19" s="39" t="s">
        <v>145</v>
      </c>
      <c r="AG19" s="294" t="str">
        <f>ITEM_all_second!$E$265</f>
        <v/>
      </c>
      <c r="AH19" s="294"/>
      <c r="AI19" s="294"/>
      <c r="AJ19" s="294"/>
      <c r="AK19" s="9" t="s">
        <v>779</v>
      </c>
    </row>
    <row r="20" spans="2:37" ht="12" customHeight="1" x14ac:dyDescent="0.15">
      <c r="C20" s="6" t="s">
        <v>2030</v>
      </c>
    </row>
    <row r="21" spans="2:37" ht="12" customHeight="1" x14ac:dyDescent="0.15">
      <c r="N21" s="39" t="s">
        <v>145</v>
      </c>
      <c r="O21" s="648" t="str">
        <f>ITEM_all_second!$E$266</f>
        <v/>
      </c>
      <c r="P21" s="648"/>
      <c r="Q21" s="648"/>
      <c r="R21" s="648"/>
      <c r="S21" s="34" t="s">
        <v>1488</v>
      </c>
      <c r="T21" s="39" t="s">
        <v>145</v>
      </c>
      <c r="U21" s="648" t="str">
        <f>ITEM_all_second!$E$267</f>
        <v/>
      </c>
      <c r="V21" s="648"/>
      <c r="W21" s="648"/>
      <c r="X21" s="648"/>
      <c r="Y21" s="34" t="s">
        <v>1488</v>
      </c>
      <c r="Z21" s="39" t="s">
        <v>145</v>
      </c>
      <c r="AA21" s="648" t="str">
        <f>ITEM_all_second!$E$268</f>
        <v/>
      </c>
      <c r="AB21" s="648"/>
      <c r="AC21" s="648"/>
      <c r="AD21" s="648"/>
      <c r="AE21" s="34" t="s">
        <v>1488</v>
      </c>
      <c r="AF21" s="39" t="s">
        <v>145</v>
      </c>
      <c r="AG21" s="648" t="str">
        <f>ITEM_all_second!$E$269</f>
        <v/>
      </c>
      <c r="AH21" s="648"/>
      <c r="AI21" s="648"/>
      <c r="AJ21" s="648"/>
      <c r="AK21" s="34" t="s">
        <v>1488</v>
      </c>
    </row>
    <row r="22" spans="2:37" ht="12" customHeight="1" x14ac:dyDescent="0.15">
      <c r="C22" s="6" t="s">
        <v>2031</v>
      </c>
    </row>
    <row r="23" spans="2:37" ht="12" customHeight="1" x14ac:dyDescent="0.15">
      <c r="N23" s="39" t="s">
        <v>145</v>
      </c>
      <c r="O23" s="648" t="str">
        <f>ITEM_all_second!$E$270</f>
        <v/>
      </c>
      <c r="P23" s="648"/>
      <c r="Q23" s="648"/>
      <c r="R23" s="648"/>
      <c r="S23" s="34" t="s">
        <v>1488</v>
      </c>
      <c r="T23" s="39" t="s">
        <v>145</v>
      </c>
      <c r="U23" s="648" t="str">
        <f>ITEM_all_second!$E$271</f>
        <v/>
      </c>
      <c r="V23" s="648"/>
      <c r="W23" s="648"/>
      <c r="X23" s="648"/>
      <c r="Y23" s="34" t="s">
        <v>1488</v>
      </c>
      <c r="Z23" s="39" t="s">
        <v>145</v>
      </c>
      <c r="AA23" s="648" t="str">
        <f>ITEM_all_second!$E$272</f>
        <v/>
      </c>
      <c r="AB23" s="648"/>
      <c r="AC23" s="648"/>
      <c r="AD23" s="648"/>
      <c r="AE23" s="34" t="s">
        <v>1488</v>
      </c>
      <c r="AF23" s="39" t="s">
        <v>145</v>
      </c>
      <c r="AG23" s="648" t="str">
        <f>ITEM_all_second!$E$273</f>
        <v/>
      </c>
      <c r="AH23" s="648"/>
      <c r="AI23" s="648"/>
      <c r="AJ23" s="648"/>
      <c r="AK23" s="34" t="s">
        <v>1488</v>
      </c>
    </row>
    <row r="24" spans="2:37" ht="12" customHeight="1" x14ac:dyDescent="0.15">
      <c r="C24" s="6" t="s">
        <v>2032</v>
      </c>
      <c r="L24" s="322" t="s">
        <v>521</v>
      </c>
      <c r="M24" s="322"/>
      <c r="O24" s="647" t="str">
        <f>ITEM_all_second!$E$274</f>
        <v/>
      </c>
      <c r="P24" s="647"/>
      <c r="Q24" s="647"/>
      <c r="R24" s="647"/>
      <c r="S24" s="6" t="s">
        <v>912</v>
      </c>
    </row>
    <row r="25" spans="2:37" ht="12" customHeight="1" x14ac:dyDescent="0.15">
      <c r="L25" s="322" t="s">
        <v>522</v>
      </c>
      <c r="M25" s="322"/>
      <c r="O25" s="647" t="str">
        <f>ITEM_all_second!$E$275</f>
        <v/>
      </c>
      <c r="P25" s="647"/>
      <c r="Q25" s="647"/>
      <c r="R25" s="647"/>
      <c r="S25" s="6" t="s">
        <v>912</v>
      </c>
    </row>
    <row r="26" spans="2:37" ht="12" customHeight="1" x14ac:dyDescent="0.15">
      <c r="C26" s="6" t="s">
        <v>2033</v>
      </c>
      <c r="U26" s="648" t="str">
        <f>ITEM_all_second!$E$276</f>
        <v/>
      </c>
      <c r="V26" s="648"/>
      <c r="W26" s="648"/>
      <c r="X26" s="648"/>
      <c r="Y26" s="34" t="s">
        <v>1490</v>
      </c>
    </row>
    <row r="27" spans="2:37" ht="12" customHeight="1" x14ac:dyDescent="0.15">
      <c r="C27" s="6" t="s">
        <v>2034</v>
      </c>
      <c r="U27" s="648" t="str">
        <f>ITEM_all_second!$E$277</f>
        <v/>
      </c>
      <c r="V27" s="648"/>
      <c r="W27" s="648"/>
      <c r="X27" s="648"/>
      <c r="Y27" s="34" t="s">
        <v>1490</v>
      </c>
    </row>
    <row r="28" spans="2:37" ht="12" customHeight="1" x14ac:dyDescent="0.15">
      <c r="B28" s="30"/>
      <c r="C28" s="30" t="s">
        <v>2035</v>
      </c>
      <c r="D28" s="30"/>
      <c r="E28" s="30"/>
      <c r="F28" s="30"/>
      <c r="G28" s="30"/>
      <c r="H28" s="30"/>
      <c r="I28" s="30"/>
      <c r="J28" s="30"/>
      <c r="K28" s="30"/>
      <c r="L28" s="301" t="str">
        <f>ITEM_all_second!$E$278</f>
        <v/>
      </c>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row>
    <row r="29" spans="2:37" ht="12" customHeight="1" x14ac:dyDescent="0.15">
      <c r="B29" s="6" t="s">
        <v>2037</v>
      </c>
      <c r="H29" s="33" t="s">
        <v>786</v>
      </c>
      <c r="I29" s="315" t="str">
        <f>ITEM_all_second!$E$279</f>
        <v/>
      </c>
      <c r="J29" s="315"/>
      <c r="K29" s="315"/>
      <c r="L29" s="306" t="str">
        <f>ITEM_all_second!$E$280</f>
        <v/>
      </c>
      <c r="M29" s="306"/>
      <c r="N29" s="306"/>
      <c r="O29" s="306"/>
      <c r="P29" s="306"/>
      <c r="Q29" s="306"/>
      <c r="R29" s="306"/>
      <c r="S29" s="306"/>
      <c r="T29" s="306"/>
      <c r="U29" s="306"/>
      <c r="V29" s="40" t="s">
        <v>779</v>
      </c>
      <c r="W29" s="40" t="s">
        <v>787</v>
      </c>
      <c r="X29" s="315" t="str">
        <f>ITEM_all_second!$E$281</f>
        <v/>
      </c>
      <c r="Y29" s="315"/>
      <c r="Z29" s="315"/>
      <c r="AA29" s="306" t="str">
        <f>ITEM_all_second!$E$282</f>
        <v/>
      </c>
      <c r="AB29" s="306"/>
      <c r="AC29" s="306"/>
      <c r="AD29" s="306"/>
      <c r="AE29" s="306"/>
      <c r="AF29" s="306"/>
      <c r="AG29" s="306"/>
      <c r="AH29" s="306"/>
      <c r="AI29" s="306"/>
      <c r="AJ29" s="306"/>
      <c r="AK29" s="6" t="s">
        <v>779</v>
      </c>
    </row>
    <row r="30" spans="2:37" ht="12" customHeight="1" x14ac:dyDescent="0.15">
      <c r="B30" s="30"/>
      <c r="C30" s="30"/>
      <c r="D30" s="30"/>
      <c r="E30" s="30"/>
      <c r="F30" s="30"/>
      <c r="G30" s="30"/>
      <c r="H30" s="41" t="s">
        <v>786</v>
      </c>
      <c r="I30" s="311" t="str">
        <f>ITEM_all_second!$E$283</f>
        <v/>
      </c>
      <c r="J30" s="311"/>
      <c r="K30" s="311"/>
      <c r="L30" s="301" t="str">
        <f>ITEM_all_second!$E$284</f>
        <v/>
      </c>
      <c r="M30" s="301"/>
      <c r="N30" s="301"/>
      <c r="O30" s="301"/>
      <c r="P30" s="301"/>
      <c r="Q30" s="301"/>
      <c r="R30" s="301"/>
      <c r="S30" s="301"/>
      <c r="T30" s="301"/>
      <c r="U30" s="301"/>
      <c r="V30" s="30" t="s">
        <v>779</v>
      </c>
      <c r="W30" s="30" t="s">
        <v>787</v>
      </c>
      <c r="X30" s="311" t="str">
        <f>ITEM_all_second!$E$285</f>
        <v/>
      </c>
      <c r="Y30" s="311"/>
      <c r="Z30" s="311"/>
      <c r="AA30" s="301" t="str">
        <f>ITEM_all_second!$E$286</f>
        <v/>
      </c>
      <c r="AB30" s="301"/>
      <c r="AC30" s="301"/>
      <c r="AD30" s="301"/>
      <c r="AE30" s="301"/>
      <c r="AF30" s="301"/>
      <c r="AG30" s="301"/>
      <c r="AH30" s="301"/>
      <c r="AI30" s="301"/>
      <c r="AJ30" s="301"/>
      <c r="AK30" s="30" t="s">
        <v>779</v>
      </c>
    </row>
    <row r="31" spans="2:37" ht="12" customHeight="1" x14ac:dyDescent="0.15">
      <c r="B31" s="27" t="s">
        <v>2038</v>
      </c>
      <c r="C31" s="27"/>
      <c r="D31" s="27"/>
      <c r="E31" s="27"/>
      <c r="F31" s="27"/>
      <c r="G31" s="27"/>
      <c r="H31" s="22" t="str">
        <f>ITEM_all_second!$E$287</f>
        <v>□</v>
      </c>
      <c r="I31" s="27" t="s">
        <v>790</v>
      </c>
      <c r="J31" s="27"/>
      <c r="K31" s="22" t="str">
        <f>ITEM_all_second!$E$288</f>
        <v>□</v>
      </c>
      <c r="L31" s="27" t="s">
        <v>791</v>
      </c>
      <c r="M31" s="27"/>
      <c r="N31" s="22" t="str">
        <f>ITEM_all_second!$E$289</f>
        <v>□</v>
      </c>
      <c r="O31" s="27" t="s">
        <v>792</v>
      </c>
      <c r="P31" s="27"/>
      <c r="Q31" s="22" t="str">
        <f>ITEM_all_second!$E$290</f>
        <v>□</v>
      </c>
      <c r="R31" s="27" t="s">
        <v>793</v>
      </c>
      <c r="S31" s="27"/>
      <c r="T31" s="22" t="str">
        <f>ITEM_all_second!$E$291</f>
        <v>□</v>
      </c>
      <c r="U31" s="27" t="s">
        <v>794</v>
      </c>
      <c r="V31" s="27"/>
      <c r="W31" s="27"/>
      <c r="X31" s="22" t="str">
        <f>ITEM_all_second!$E$292</f>
        <v>□</v>
      </c>
      <c r="Y31" s="27" t="s">
        <v>795</v>
      </c>
      <c r="Z31" s="27"/>
      <c r="AA31" s="27"/>
      <c r="AB31" s="27"/>
      <c r="AC31" s="27"/>
      <c r="AD31" s="22" t="str">
        <f>ITEM_all_second!$E$293</f>
        <v>□</v>
      </c>
      <c r="AE31" s="27" t="s">
        <v>796</v>
      </c>
      <c r="AF31" s="27"/>
      <c r="AG31" s="27"/>
      <c r="AH31" s="27"/>
      <c r="AI31" s="27"/>
      <c r="AJ31" s="27"/>
      <c r="AK31" s="27"/>
    </row>
    <row r="32" spans="2:37" ht="12" customHeight="1" x14ac:dyDescent="0.15">
      <c r="B32" s="6" t="s">
        <v>2039</v>
      </c>
      <c r="N32" s="39" t="s">
        <v>145</v>
      </c>
      <c r="O32" s="233" t="s">
        <v>798</v>
      </c>
      <c r="P32" s="233"/>
      <c r="Q32" s="233"/>
      <c r="R32" s="233"/>
      <c r="S32" s="233"/>
      <c r="T32" s="233"/>
      <c r="U32" s="9" t="s">
        <v>779</v>
      </c>
      <c r="V32" s="39" t="s">
        <v>145</v>
      </c>
      <c r="W32" s="233" t="s">
        <v>799</v>
      </c>
      <c r="X32" s="233"/>
      <c r="Y32" s="233"/>
      <c r="Z32" s="233"/>
      <c r="AA32" s="233"/>
      <c r="AB32" s="233"/>
      <c r="AC32" s="9" t="s">
        <v>779</v>
      </c>
      <c r="AD32" s="39" t="s">
        <v>145</v>
      </c>
      <c r="AE32" s="233" t="s">
        <v>800</v>
      </c>
      <c r="AF32" s="233"/>
      <c r="AG32" s="233"/>
      <c r="AH32" s="233"/>
      <c r="AI32" s="233"/>
      <c r="AJ32" s="233"/>
      <c r="AK32" s="9" t="s">
        <v>779</v>
      </c>
    </row>
    <row r="33" spans="2:37" ht="12" customHeight="1" x14ac:dyDescent="0.15">
      <c r="C33" s="163" t="s">
        <v>2051</v>
      </c>
      <c r="D33" s="163"/>
      <c r="E33" s="163"/>
      <c r="F33" s="163"/>
      <c r="G33" s="163"/>
      <c r="H33" s="163"/>
      <c r="I33" s="163"/>
      <c r="J33" s="163"/>
      <c r="K33" s="163"/>
      <c r="L33" s="163"/>
      <c r="M33" s="163"/>
      <c r="N33" s="39" t="s">
        <v>145</v>
      </c>
      <c r="O33" s="409" t="str">
        <f>ITEM_all_second!$E$294</f>
        <v/>
      </c>
      <c r="P33" s="409"/>
      <c r="Q33" s="409"/>
      <c r="R33" s="409"/>
      <c r="S33" s="409"/>
      <c r="T33" s="409"/>
      <c r="U33" s="6" t="s">
        <v>1477</v>
      </c>
      <c r="V33" s="39" t="s">
        <v>145</v>
      </c>
      <c r="W33" s="409" t="str">
        <f>ITEM_all_second!$E$295</f>
        <v/>
      </c>
      <c r="X33" s="409"/>
      <c r="Y33" s="409"/>
      <c r="Z33" s="409"/>
      <c r="AA33" s="409"/>
      <c r="AB33" s="409"/>
      <c r="AC33" s="6" t="s">
        <v>1477</v>
      </c>
      <c r="AD33" s="39" t="s">
        <v>145</v>
      </c>
      <c r="AE33" s="409" t="str">
        <f>ITEM_all_second!$E$296</f>
        <v/>
      </c>
      <c r="AF33" s="409"/>
      <c r="AG33" s="409"/>
      <c r="AH33" s="409"/>
      <c r="AI33" s="409"/>
      <c r="AJ33" s="409"/>
      <c r="AK33" s="6" t="s">
        <v>1477</v>
      </c>
    </row>
    <row r="34" spans="2:37" ht="12" customHeight="1" x14ac:dyDescent="0.15">
      <c r="C34" s="163" t="s">
        <v>2338</v>
      </c>
      <c r="D34" s="163"/>
      <c r="E34" s="208"/>
      <c r="F34" s="208"/>
      <c r="G34" s="208"/>
      <c r="H34" s="208"/>
      <c r="I34" s="208"/>
      <c r="J34" s="208"/>
      <c r="K34" s="208"/>
      <c r="L34" s="163"/>
      <c r="M34" s="163"/>
      <c r="N34" s="39" t="s">
        <v>145</v>
      </c>
      <c r="O34" s="409" t="str">
        <f>ITEM_all_second!$E$297</f>
        <v/>
      </c>
      <c r="P34" s="409"/>
      <c r="Q34" s="409"/>
      <c r="R34" s="409"/>
      <c r="S34" s="409"/>
      <c r="T34" s="409"/>
      <c r="U34" s="6" t="s">
        <v>1477</v>
      </c>
      <c r="V34" s="39" t="s">
        <v>145</v>
      </c>
      <c r="W34" s="409" t="str">
        <f>ITEM_all_second!$E$298</f>
        <v/>
      </c>
      <c r="X34" s="409"/>
      <c r="Y34" s="409"/>
      <c r="Z34" s="409"/>
      <c r="AA34" s="409"/>
      <c r="AB34" s="409"/>
      <c r="AC34" s="6" t="s">
        <v>1477</v>
      </c>
      <c r="AD34" s="39" t="s">
        <v>145</v>
      </c>
      <c r="AE34" s="409" t="str">
        <f>ITEM_all_second!$E$299</f>
        <v/>
      </c>
      <c r="AF34" s="409"/>
      <c r="AG34" s="409"/>
      <c r="AH34" s="409"/>
      <c r="AI34" s="409"/>
      <c r="AJ34" s="409"/>
      <c r="AK34" s="6" t="s">
        <v>1477</v>
      </c>
    </row>
    <row r="35" spans="2:37" ht="12" customHeight="1" x14ac:dyDescent="0.15">
      <c r="B35" s="30"/>
      <c r="C35" s="189" t="s">
        <v>2337</v>
      </c>
      <c r="D35" s="189"/>
      <c r="E35" s="189"/>
      <c r="F35" s="189"/>
      <c r="G35" s="189"/>
      <c r="H35" s="189"/>
      <c r="I35" s="189"/>
      <c r="J35" s="189"/>
      <c r="K35" s="189"/>
      <c r="L35" s="189"/>
      <c r="M35" s="189"/>
      <c r="N35" s="30"/>
      <c r="O35" s="410" t="e">
        <f>ITEM_all_second!$E$300</f>
        <v>#VALUE!</v>
      </c>
      <c r="P35" s="410"/>
      <c r="Q35" s="410"/>
      <c r="R35" s="410"/>
      <c r="S35" s="410"/>
      <c r="T35" s="410"/>
      <c r="U35" s="59" t="s">
        <v>1490</v>
      </c>
      <c r="V35" s="30"/>
      <c r="W35" s="30"/>
      <c r="X35" s="30"/>
      <c r="Y35" s="30"/>
      <c r="Z35" s="30"/>
      <c r="AA35" s="30"/>
      <c r="AB35" s="30"/>
      <c r="AC35" s="30"/>
      <c r="AD35" s="30"/>
      <c r="AE35" s="30"/>
      <c r="AF35" s="30"/>
      <c r="AG35" s="30"/>
      <c r="AH35" s="30"/>
      <c r="AI35" s="30"/>
      <c r="AJ35" s="30"/>
      <c r="AK35" s="30"/>
    </row>
    <row r="36" spans="2:37" ht="12" customHeight="1" x14ac:dyDescent="0.15">
      <c r="B36" s="6" t="s">
        <v>2040</v>
      </c>
      <c r="N36" s="39" t="s">
        <v>145</v>
      </c>
      <c r="O36" s="315" t="s">
        <v>798</v>
      </c>
      <c r="P36" s="315"/>
      <c r="Q36" s="315"/>
      <c r="R36" s="315"/>
      <c r="S36" s="315"/>
      <c r="T36" s="315"/>
      <c r="U36" s="9" t="s">
        <v>779</v>
      </c>
      <c r="V36" s="39" t="s">
        <v>145</v>
      </c>
      <c r="W36" s="315" t="s">
        <v>799</v>
      </c>
      <c r="X36" s="315"/>
      <c r="Y36" s="315"/>
      <c r="Z36" s="315"/>
      <c r="AA36" s="315"/>
      <c r="AB36" s="315"/>
      <c r="AC36" s="9" t="s">
        <v>779</v>
      </c>
      <c r="AD36" s="39" t="s">
        <v>145</v>
      </c>
      <c r="AE36" s="315" t="s">
        <v>800</v>
      </c>
      <c r="AF36" s="315"/>
      <c r="AG36" s="315"/>
      <c r="AH36" s="315"/>
      <c r="AI36" s="315"/>
      <c r="AJ36" s="315"/>
      <c r="AK36" s="9" t="s">
        <v>779</v>
      </c>
    </row>
    <row r="37" spans="2:37" ht="12" customHeight="1" x14ac:dyDescent="0.15">
      <c r="C37" s="163" t="s">
        <v>2051</v>
      </c>
      <c r="D37" s="163"/>
      <c r="E37" s="163"/>
      <c r="F37" s="163"/>
      <c r="G37" s="163"/>
      <c r="H37" s="163"/>
      <c r="I37" s="163"/>
      <c r="J37" s="163"/>
      <c r="K37" s="163"/>
      <c r="L37" s="163"/>
      <c r="N37" s="39" t="s">
        <v>145</v>
      </c>
      <c r="O37" s="409" t="str">
        <f>ITEM_all_second!$E$301</f>
        <v/>
      </c>
      <c r="P37" s="409"/>
      <c r="Q37" s="409"/>
      <c r="R37" s="409"/>
      <c r="S37" s="409"/>
      <c r="T37" s="409"/>
      <c r="U37" s="6" t="s">
        <v>1477</v>
      </c>
      <c r="V37" s="39" t="s">
        <v>145</v>
      </c>
      <c r="W37" s="409" t="str">
        <f>ITEM_all_second!$E$302</f>
        <v/>
      </c>
      <c r="X37" s="409"/>
      <c r="Y37" s="409"/>
      <c r="Z37" s="409"/>
      <c r="AA37" s="409"/>
      <c r="AB37" s="409"/>
      <c r="AC37" s="6" t="s">
        <v>1477</v>
      </c>
      <c r="AD37" s="39" t="s">
        <v>145</v>
      </c>
      <c r="AE37" s="409" t="str">
        <f>ITEM_all_second!$E$303</f>
        <v/>
      </c>
      <c r="AF37" s="409"/>
      <c r="AG37" s="409"/>
      <c r="AH37" s="409"/>
      <c r="AI37" s="409"/>
      <c r="AJ37" s="409"/>
      <c r="AK37" s="6" t="s">
        <v>1477</v>
      </c>
    </row>
    <row r="38" spans="2:37" ht="12" customHeight="1" x14ac:dyDescent="0.15">
      <c r="C38" s="163" t="s">
        <v>2350</v>
      </c>
      <c r="D38" s="163"/>
      <c r="E38" s="210"/>
      <c r="F38" s="163"/>
      <c r="G38" s="208"/>
      <c r="H38" s="208"/>
      <c r="I38" s="208"/>
      <c r="J38" s="208"/>
      <c r="K38" s="208"/>
      <c r="L38" s="208"/>
      <c r="N38" s="39" t="s">
        <v>145</v>
      </c>
      <c r="O38" s="409" t="str">
        <f>TEXT(ITEM_all_second!$E$304,"#0.00")</f>
        <v/>
      </c>
      <c r="P38" s="409"/>
      <c r="Q38" s="409"/>
      <c r="R38" s="409"/>
      <c r="S38" s="409"/>
      <c r="T38" s="409"/>
      <c r="U38" s="6" t="s">
        <v>1477</v>
      </c>
      <c r="V38" s="39" t="s">
        <v>145</v>
      </c>
      <c r="W38" s="409" t="str">
        <f>TEXT(ITEM_all_second!$E$305,"#0.00")</f>
        <v/>
      </c>
      <c r="X38" s="409"/>
      <c r="Y38" s="409"/>
      <c r="Z38" s="409"/>
      <c r="AA38" s="409"/>
      <c r="AB38" s="409"/>
      <c r="AC38" s="6" t="s">
        <v>1477</v>
      </c>
      <c r="AD38" s="39" t="s">
        <v>145</v>
      </c>
      <c r="AE38" s="409" t="str">
        <f>TEXT(ITEM_all_second!$E$306,"#0.00")</f>
        <v/>
      </c>
      <c r="AF38" s="409"/>
      <c r="AG38" s="409"/>
      <c r="AH38" s="409"/>
      <c r="AI38" s="409"/>
      <c r="AJ38" s="409"/>
      <c r="AK38" s="6" t="s">
        <v>1477</v>
      </c>
    </row>
    <row r="39" spans="2:37" ht="12" customHeight="1" x14ac:dyDescent="0.15">
      <c r="C39" s="163" t="s">
        <v>2351</v>
      </c>
      <c r="D39" s="163"/>
      <c r="E39" s="211"/>
      <c r="F39" s="163"/>
      <c r="G39" s="208"/>
      <c r="H39" s="208"/>
      <c r="I39" s="208"/>
      <c r="J39" s="208"/>
      <c r="K39" s="208"/>
      <c r="L39" s="208"/>
      <c r="N39" s="39" t="s">
        <v>145</v>
      </c>
      <c r="O39" s="409" t="str">
        <f>ITEM_all_second!$E$307</f>
        <v/>
      </c>
      <c r="P39" s="409"/>
      <c r="Q39" s="409"/>
      <c r="R39" s="409"/>
      <c r="S39" s="409"/>
      <c r="T39" s="409"/>
      <c r="U39" s="6" t="s">
        <v>1477</v>
      </c>
      <c r="V39" s="39" t="s">
        <v>145</v>
      </c>
      <c r="W39" s="409" t="str">
        <f>ITEM_all_second!$E$308</f>
        <v/>
      </c>
      <c r="X39" s="409"/>
      <c r="Y39" s="409"/>
      <c r="Z39" s="409"/>
      <c r="AA39" s="409"/>
      <c r="AB39" s="409"/>
      <c r="AC39" s="6" t="s">
        <v>1477</v>
      </c>
      <c r="AD39" s="39" t="s">
        <v>145</v>
      </c>
      <c r="AE39" s="409" t="str">
        <f>ITEM_all_second!$E$309</f>
        <v/>
      </c>
      <c r="AF39" s="409"/>
      <c r="AG39" s="409"/>
      <c r="AH39" s="409"/>
      <c r="AI39" s="409"/>
      <c r="AJ39" s="409"/>
      <c r="AK39" s="6" t="s">
        <v>1477</v>
      </c>
    </row>
    <row r="40" spans="2:37" ht="12" customHeight="1" x14ac:dyDescent="0.15">
      <c r="C40" s="163" t="s">
        <v>2052</v>
      </c>
      <c r="D40" s="163"/>
      <c r="E40" s="163"/>
      <c r="F40" s="163"/>
      <c r="G40" s="208"/>
      <c r="H40" s="208"/>
      <c r="I40" s="208"/>
      <c r="J40" s="208"/>
      <c r="K40" s="208"/>
      <c r="L40" s="208"/>
      <c r="V40" s="39"/>
      <c r="W40" s="130"/>
      <c r="X40" s="130"/>
      <c r="Y40" s="130"/>
      <c r="Z40" s="130"/>
      <c r="AA40" s="130"/>
      <c r="AB40" s="130"/>
      <c r="AD40" s="39"/>
      <c r="AE40" s="130"/>
      <c r="AF40" s="130"/>
      <c r="AG40" s="130"/>
      <c r="AH40" s="130"/>
      <c r="AI40" s="130"/>
      <c r="AJ40" s="130"/>
    </row>
    <row r="41" spans="2:37" ht="12" customHeight="1" x14ac:dyDescent="0.15">
      <c r="C41" s="163"/>
      <c r="D41" s="163"/>
      <c r="E41" s="208"/>
      <c r="F41" s="163"/>
      <c r="G41" s="208"/>
      <c r="H41" s="208"/>
      <c r="I41" s="208"/>
      <c r="J41" s="208"/>
      <c r="K41" s="208"/>
      <c r="L41" s="208"/>
      <c r="N41" s="39" t="s">
        <v>145</v>
      </c>
      <c r="O41" s="409" t="str">
        <f>ITEM_all_second!$E$310</f>
        <v/>
      </c>
      <c r="P41" s="409"/>
      <c r="Q41" s="409"/>
      <c r="R41" s="409"/>
      <c r="S41" s="409"/>
      <c r="T41" s="409"/>
      <c r="U41" s="6" t="s">
        <v>1477</v>
      </c>
      <c r="V41" s="39" t="s">
        <v>145</v>
      </c>
      <c r="W41" s="409" t="str">
        <f>ITEM_all_second!$E$311</f>
        <v/>
      </c>
      <c r="X41" s="409"/>
      <c r="Y41" s="409"/>
      <c r="Z41" s="409"/>
      <c r="AA41" s="409"/>
      <c r="AB41" s="409"/>
      <c r="AC41" s="6" t="s">
        <v>1477</v>
      </c>
      <c r="AD41" s="39" t="s">
        <v>145</v>
      </c>
      <c r="AE41" s="409" t="str">
        <f>ITEM_all_second!$E$312</f>
        <v/>
      </c>
      <c r="AF41" s="409"/>
      <c r="AG41" s="409"/>
      <c r="AH41" s="409"/>
      <c r="AI41" s="409"/>
      <c r="AJ41" s="409"/>
      <c r="AK41" s="6" t="s">
        <v>1477</v>
      </c>
    </row>
    <row r="42" spans="2:37" ht="12" customHeight="1" x14ac:dyDescent="0.15">
      <c r="C42" s="163" t="s">
        <v>2339</v>
      </c>
      <c r="D42" s="163"/>
      <c r="E42" s="208"/>
      <c r="F42" s="163"/>
      <c r="G42" s="208"/>
      <c r="H42" s="208"/>
      <c r="I42" s="208"/>
      <c r="J42" s="208"/>
      <c r="K42" s="208"/>
      <c r="L42" s="208"/>
      <c r="N42" s="39" t="s">
        <v>145</v>
      </c>
      <c r="O42" s="409" t="str">
        <f>ITEM_all_second!$E$313</f>
        <v/>
      </c>
      <c r="P42" s="409"/>
      <c r="Q42" s="409"/>
      <c r="R42" s="409"/>
      <c r="S42" s="409"/>
      <c r="T42" s="409"/>
      <c r="U42" s="6" t="s">
        <v>1477</v>
      </c>
      <c r="V42" s="39" t="s">
        <v>145</v>
      </c>
      <c r="W42" s="409" t="str">
        <f>ITEM_all_second!$E$314</f>
        <v/>
      </c>
      <c r="X42" s="409"/>
      <c r="Y42" s="409"/>
      <c r="Z42" s="409"/>
      <c r="AA42" s="409"/>
      <c r="AB42" s="409"/>
      <c r="AC42" s="6" t="s">
        <v>1477</v>
      </c>
      <c r="AD42" s="39" t="s">
        <v>145</v>
      </c>
      <c r="AE42" s="409" t="str">
        <f>ITEM_all_second!$E$315</f>
        <v/>
      </c>
      <c r="AF42" s="409"/>
      <c r="AG42" s="409"/>
      <c r="AH42" s="409"/>
      <c r="AI42" s="409"/>
      <c r="AJ42" s="409"/>
      <c r="AK42" s="6" t="s">
        <v>1477</v>
      </c>
    </row>
    <row r="43" spans="2:37" ht="12" customHeight="1" x14ac:dyDescent="0.15">
      <c r="C43" s="163" t="s">
        <v>2340</v>
      </c>
      <c r="D43" s="163"/>
      <c r="E43" s="163"/>
      <c r="F43" s="163"/>
      <c r="G43" s="163"/>
      <c r="H43" s="163"/>
      <c r="I43" s="163"/>
      <c r="J43" s="163"/>
      <c r="K43" s="163"/>
      <c r="L43" s="163"/>
      <c r="N43" s="39" t="s">
        <v>145</v>
      </c>
      <c r="O43" s="409" t="str">
        <f>ITEM_all_second!$E$316</f>
        <v/>
      </c>
      <c r="P43" s="409"/>
      <c r="Q43" s="409"/>
      <c r="R43" s="409"/>
      <c r="S43" s="409"/>
      <c r="T43" s="409"/>
      <c r="U43" s="6" t="s">
        <v>1477</v>
      </c>
      <c r="V43" s="39" t="s">
        <v>145</v>
      </c>
      <c r="W43" s="409" t="str">
        <f>ITEM_all_second!$E$317</f>
        <v/>
      </c>
      <c r="X43" s="409"/>
      <c r="Y43" s="409"/>
      <c r="Z43" s="409"/>
      <c r="AA43" s="409"/>
      <c r="AB43" s="409"/>
      <c r="AC43" s="6" t="s">
        <v>1477</v>
      </c>
      <c r="AD43" s="39" t="s">
        <v>145</v>
      </c>
      <c r="AE43" s="409" t="str">
        <f>ITEM_all_second!$E$318</f>
        <v/>
      </c>
      <c r="AF43" s="409"/>
      <c r="AG43" s="409"/>
      <c r="AH43" s="409"/>
      <c r="AI43" s="409"/>
      <c r="AJ43" s="409"/>
      <c r="AK43" s="6" t="s">
        <v>1477</v>
      </c>
    </row>
    <row r="44" spans="2:37" ht="12" customHeight="1" x14ac:dyDescent="0.15">
      <c r="C44" s="163" t="s">
        <v>2341</v>
      </c>
      <c r="D44" s="163"/>
      <c r="E44" s="163"/>
      <c r="F44" s="163"/>
      <c r="G44" s="163"/>
      <c r="H44" s="163"/>
      <c r="I44" s="163"/>
      <c r="J44" s="163"/>
      <c r="K44" s="163"/>
      <c r="L44" s="163"/>
      <c r="N44" s="39" t="s">
        <v>145</v>
      </c>
      <c r="O44" s="409" t="str">
        <f>ITEM_all_second!$E$319</f>
        <v/>
      </c>
      <c r="P44" s="409"/>
      <c r="Q44" s="409"/>
      <c r="R44" s="409"/>
      <c r="S44" s="409"/>
      <c r="T44" s="409"/>
      <c r="U44" s="6" t="s">
        <v>1477</v>
      </c>
      <c r="V44" s="39" t="s">
        <v>145</v>
      </c>
      <c r="W44" s="409" t="str">
        <f>ITEM_all_second!$E$320</f>
        <v/>
      </c>
      <c r="X44" s="409"/>
      <c r="Y44" s="409"/>
      <c r="Z44" s="409"/>
      <c r="AA44" s="409"/>
      <c r="AB44" s="409"/>
      <c r="AC44" s="6" t="s">
        <v>1477</v>
      </c>
      <c r="AD44" s="39" t="s">
        <v>145</v>
      </c>
      <c r="AE44" s="409" t="str">
        <f>ITEM_all_second!$E$321</f>
        <v/>
      </c>
      <c r="AF44" s="409"/>
      <c r="AG44" s="409"/>
      <c r="AH44" s="409"/>
      <c r="AI44" s="409"/>
      <c r="AJ44" s="409"/>
      <c r="AK44" s="6" t="s">
        <v>1477</v>
      </c>
    </row>
    <row r="45" spans="2:37" ht="12" customHeight="1" x14ac:dyDescent="0.15">
      <c r="C45" s="163" t="s">
        <v>2342</v>
      </c>
      <c r="D45" s="163"/>
      <c r="E45" s="163"/>
      <c r="F45" s="163"/>
      <c r="G45" s="163"/>
      <c r="H45" s="163"/>
      <c r="I45" s="163"/>
      <c r="J45" s="163"/>
      <c r="K45" s="163"/>
      <c r="L45" s="163"/>
      <c r="N45" s="39" t="s">
        <v>145</v>
      </c>
      <c r="O45" s="409" t="str">
        <f>ITEM_all_second!$E$322</f>
        <v/>
      </c>
      <c r="P45" s="409"/>
      <c r="Q45" s="409"/>
      <c r="R45" s="409"/>
      <c r="S45" s="409"/>
      <c r="T45" s="409"/>
      <c r="U45" s="6" t="s">
        <v>1477</v>
      </c>
      <c r="V45" s="39" t="s">
        <v>145</v>
      </c>
      <c r="W45" s="409" t="str">
        <f>ITEM_all_second!$E$323</f>
        <v/>
      </c>
      <c r="X45" s="409"/>
      <c r="Y45" s="409"/>
      <c r="Z45" s="409"/>
      <c r="AA45" s="409"/>
      <c r="AB45" s="409"/>
      <c r="AC45" s="6" t="s">
        <v>1477</v>
      </c>
      <c r="AD45" s="39" t="s">
        <v>145</v>
      </c>
      <c r="AE45" s="409" t="str">
        <f>ITEM_all_second!$E$324</f>
        <v/>
      </c>
      <c r="AF45" s="409"/>
      <c r="AG45" s="409"/>
      <c r="AH45" s="409"/>
      <c r="AI45" s="409"/>
      <c r="AJ45" s="409"/>
      <c r="AK45" s="6" t="s">
        <v>1477</v>
      </c>
    </row>
    <row r="46" spans="2:37" ht="12" customHeight="1" x14ac:dyDescent="0.15">
      <c r="C46" s="163" t="s">
        <v>2343</v>
      </c>
      <c r="D46" s="163"/>
      <c r="E46" s="163"/>
      <c r="F46" s="163"/>
      <c r="G46" s="163"/>
      <c r="H46" s="163"/>
      <c r="I46" s="163"/>
      <c r="J46" s="163"/>
      <c r="K46" s="163"/>
      <c r="L46" s="163"/>
      <c r="N46" s="39" t="s">
        <v>145</v>
      </c>
      <c r="O46" s="409" t="str">
        <f>ITEM_all_second!$E$325</f>
        <v/>
      </c>
      <c r="P46" s="409"/>
      <c r="Q46" s="409"/>
      <c r="R46" s="409"/>
      <c r="S46" s="409"/>
      <c r="T46" s="409"/>
      <c r="U46" s="6" t="s">
        <v>1477</v>
      </c>
      <c r="V46" s="39" t="s">
        <v>145</v>
      </c>
      <c r="W46" s="409" t="str">
        <f>ITEM_all_second!$E$326</f>
        <v/>
      </c>
      <c r="X46" s="409"/>
      <c r="Y46" s="409"/>
      <c r="Z46" s="409"/>
      <c r="AA46" s="409"/>
      <c r="AB46" s="409"/>
      <c r="AC46" s="6" t="s">
        <v>1477</v>
      </c>
      <c r="AD46" s="39" t="s">
        <v>145</v>
      </c>
      <c r="AE46" s="409" t="str">
        <f>ITEM_all_second!$E$327</f>
        <v/>
      </c>
      <c r="AF46" s="409"/>
      <c r="AG46" s="409"/>
      <c r="AH46" s="409"/>
      <c r="AI46" s="409"/>
      <c r="AJ46" s="409"/>
      <c r="AK46" s="6" t="s">
        <v>1477</v>
      </c>
    </row>
    <row r="47" spans="2:37" ht="12" customHeight="1" x14ac:dyDescent="0.15">
      <c r="C47" s="163" t="s">
        <v>2344</v>
      </c>
      <c r="D47" s="163"/>
      <c r="E47" s="163"/>
      <c r="F47" s="163"/>
      <c r="G47" s="163"/>
      <c r="H47" s="163"/>
      <c r="I47" s="163"/>
      <c r="J47" s="163"/>
      <c r="K47" s="163"/>
      <c r="L47" s="163"/>
      <c r="N47" s="39" t="s">
        <v>145</v>
      </c>
      <c r="O47" s="409" t="str">
        <f>ITEM_all_second!$E$328</f>
        <v/>
      </c>
      <c r="P47" s="409"/>
      <c r="Q47" s="409"/>
      <c r="R47" s="409"/>
      <c r="S47" s="409"/>
      <c r="T47" s="409"/>
      <c r="U47" s="6" t="s">
        <v>1477</v>
      </c>
      <c r="V47" s="39" t="s">
        <v>145</v>
      </c>
      <c r="W47" s="409" t="str">
        <f>ITEM_all_second!$E$329</f>
        <v/>
      </c>
      <c r="X47" s="409"/>
      <c r="Y47" s="409"/>
      <c r="Z47" s="409"/>
      <c r="AA47" s="409"/>
      <c r="AB47" s="409"/>
      <c r="AC47" s="6" t="s">
        <v>1477</v>
      </c>
      <c r="AD47" s="39" t="s">
        <v>145</v>
      </c>
      <c r="AE47" s="409" t="str">
        <f>ITEM_all_second!$E$330</f>
        <v/>
      </c>
      <c r="AF47" s="409"/>
      <c r="AG47" s="409"/>
      <c r="AH47" s="409"/>
      <c r="AI47" s="409"/>
      <c r="AJ47" s="409"/>
      <c r="AK47" s="6" t="s">
        <v>1477</v>
      </c>
    </row>
    <row r="48" spans="2:37" ht="12" customHeight="1" x14ac:dyDescent="0.15">
      <c r="C48" s="163" t="s">
        <v>2345</v>
      </c>
      <c r="D48" s="163"/>
      <c r="E48" s="163"/>
      <c r="F48" s="163"/>
      <c r="G48" s="163"/>
      <c r="H48" s="163"/>
      <c r="I48" s="163"/>
      <c r="J48" s="163"/>
      <c r="K48" s="163"/>
      <c r="L48" s="163"/>
      <c r="N48" s="39" t="s">
        <v>145</v>
      </c>
      <c r="O48" s="409" t="str">
        <f>ITEM_all_second!$E$331</f>
        <v/>
      </c>
      <c r="P48" s="409"/>
      <c r="Q48" s="409"/>
      <c r="R48" s="409"/>
      <c r="S48" s="409"/>
      <c r="T48" s="409"/>
      <c r="U48" s="6" t="s">
        <v>1477</v>
      </c>
      <c r="V48" s="39" t="s">
        <v>145</v>
      </c>
      <c r="W48" s="409" t="str">
        <f>ITEM_all_second!$E$332</f>
        <v/>
      </c>
      <c r="X48" s="409"/>
      <c r="Y48" s="409"/>
      <c r="Z48" s="409"/>
      <c r="AA48" s="409"/>
      <c r="AB48" s="409"/>
      <c r="AC48" s="6" t="s">
        <v>1477</v>
      </c>
      <c r="AD48" s="39" t="s">
        <v>145</v>
      </c>
      <c r="AE48" s="409" t="str">
        <f>ITEM_all_second!$E$333</f>
        <v/>
      </c>
      <c r="AF48" s="409"/>
      <c r="AG48" s="409"/>
      <c r="AH48" s="409"/>
      <c r="AI48" s="409"/>
      <c r="AJ48" s="409"/>
      <c r="AK48" s="6" t="s">
        <v>1477</v>
      </c>
    </row>
    <row r="49" spans="2:37" ht="12" customHeight="1" x14ac:dyDescent="0.15">
      <c r="C49" s="163" t="s">
        <v>2346</v>
      </c>
      <c r="D49" s="163"/>
      <c r="E49" s="163"/>
      <c r="F49" s="163"/>
      <c r="G49" s="163"/>
      <c r="H49" s="163"/>
      <c r="I49" s="163"/>
      <c r="J49" s="163"/>
      <c r="K49" s="163"/>
      <c r="L49" s="163"/>
      <c r="N49" s="39" t="s">
        <v>145</v>
      </c>
      <c r="O49" s="409" t="str">
        <f>ITEM_all_second!$E$334</f>
        <v/>
      </c>
      <c r="P49" s="409"/>
      <c r="Q49" s="409"/>
      <c r="R49" s="409"/>
      <c r="S49" s="409"/>
      <c r="T49" s="409"/>
      <c r="U49" s="6" t="s">
        <v>1477</v>
      </c>
      <c r="V49" s="39" t="s">
        <v>145</v>
      </c>
      <c r="W49" s="409" t="str">
        <f>ITEM_all_second!$E$335</f>
        <v/>
      </c>
      <c r="X49" s="409"/>
      <c r="Y49" s="409"/>
      <c r="Z49" s="409"/>
      <c r="AA49" s="409"/>
      <c r="AB49" s="409"/>
      <c r="AC49" s="6" t="s">
        <v>1477</v>
      </c>
      <c r="AD49" s="39" t="s">
        <v>145</v>
      </c>
      <c r="AE49" s="409" t="str">
        <f>ITEM_all_second!$E$336</f>
        <v/>
      </c>
      <c r="AF49" s="409"/>
      <c r="AG49" s="409"/>
      <c r="AH49" s="409"/>
      <c r="AI49" s="409"/>
      <c r="AJ49" s="409"/>
      <c r="AK49" s="6" t="s">
        <v>1477</v>
      </c>
    </row>
    <row r="50" spans="2:37" ht="12" customHeight="1" x14ac:dyDescent="0.15">
      <c r="C50" s="163" t="s">
        <v>2347</v>
      </c>
      <c r="D50" s="163"/>
      <c r="E50" s="163"/>
      <c r="F50" s="163"/>
      <c r="G50" s="163"/>
      <c r="H50" s="163"/>
      <c r="I50" s="163"/>
      <c r="J50" s="163"/>
      <c r="K50" s="163"/>
      <c r="L50" s="163"/>
      <c r="N50" s="39" t="s">
        <v>145</v>
      </c>
      <c r="O50" s="409" t="str">
        <f>TEXT(ITEM_all_second!$E$337,"#0.00")</f>
        <v/>
      </c>
      <c r="P50" s="409"/>
      <c r="Q50" s="409"/>
      <c r="R50" s="409"/>
      <c r="S50" s="409"/>
      <c r="T50" s="409"/>
      <c r="U50" s="6" t="s">
        <v>1477</v>
      </c>
      <c r="V50" s="39" t="s">
        <v>145</v>
      </c>
      <c r="W50" s="409" t="str">
        <f>TEXT(ITEM_all_second!$E$338,"#0.00")</f>
        <v/>
      </c>
      <c r="X50" s="409"/>
      <c r="Y50" s="409"/>
      <c r="Z50" s="409"/>
      <c r="AA50" s="409"/>
      <c r="AB50" s="409"/>
      <c r="AC50" s="6" t="s">
        <v>1477</v>
      </c>
      <c r="AD50" s="39" t="s">
        <v>145</v>
      </c>
      <c r="AE50" s="409" t="str">
        <f>TEXT(ITEM_all_second!$E$339,"#0.00")</f>
        <v/>
      </c>
      <c r="AF50" s="409"/>
      <c r="AG50" s="409"/>
      <c r="AH50" s="409"/>
      <c r="AI50" s="409"/>
      <c r="AJ50" s="409"/>
      <c r="AK50" s="6" t="s">
        <v>1477</v>
      </c>
    </row>
    <row r="51" spans="2:37" ht="12" customHeight="1" x14ac:dyDescent="0.15">
      <c r="C51" s="163" t="s">
        <v>2348</v>
      </c>
      <c r="D51" s="163"/>
      <c r="E51" s="163"/>
      <c r="F51" s="163"/>
      <c r="G51" s="163"/>
      <c r="H51" s="163"/>
      <c r="I51" s="163"/>
      <c r="J51" s="163"/>
      <c r="K51" s="163"/>
      <c r="L51" s="163"/>
      <c r="N51" s="39" t="s">
        <v>145</v>
      </c>
      <c r="O51" s="409" t="str">
        <f>TEXT(ITEM_all_second!$E$340,"#0.00")</f>
        <v/>
      </c>
      <c r="P51" s="409"/>
      <c r="Q51" s="409"/>
      <c r="R51" s="409"/>
      <c r="S51" s="409"/>
      <c r="T51" s="409"/>
      <c r="U51" s="6" t="s">
        <v>1477</v>
      </c>
      <c r="V51" s="39" t="s">
        <v>145</v>
      </c>
      <c r="W51" s="409" t="str">
        <f>TEXT(ITEM_all_second!$E$341,"#0.00")</f>
        <v/>
      </c>
      <c r="X51" s="409"/>
      <c r="Y51" s="409"/>
      <c r="Z51" s="409"/>
      <c r="AA51" s="409"/>
      <c r="AB51" s="409"/>
      <c r="AC51" s="6" t="s">
        <v>1477</v>
      </c>
      <c r="AD51" s="39" t="s">
        <v>145</v>
      </c>
      <c r="AE51" s="409" t="str">
        <f>TEXT(ITEM_all_second!$E$342,"#0.00")</f>
        <v/>
      </c>
      <c r="AF51" s="409"/>
      <c r="AG51" s="409"/>
      <c r="AH51" s="409"/>
      <c r="AI51" s="409"/>
      <c r="AJ51" s="409"/>
      <c r="AK51" s="6" t="s">
        <v>1477</v>
      </c>
    </row>
    <row r="52" spans="2:37" ht="12" customHeight="1" x14ac:dyDescent="0.15">
      <c r="C52" s="6" t="s">
        <v>2349</v>
      </c>
      <c r="O52" s="409" t="e">
        <f>ITEM_all_second!$E$343</f>
        <v>#VALUE!</v>
      </c>
      <c r="P52" s="409"/>
      <c r="Q52" s="409"/>
      <c r="R52" s="409"/>
      <c r="S52" s="409"/>
      <c r="T52" s="409"/>
      <c r="U52" s="6" t="s">
        <v>912</v>
      </c>
    </row>
    <row r="53" spans="2:37" ht="12" customHeight="1" x14ac:dyDescent="0.15">
      <c r="B53" s="30"/>
      <c r="C53" s="30" t="s">
        <v>2369</v>
      </c>
      <c r="D53" s="30"/>
      <c r="E53" s="30"/>
      <c r="F53" s="30"/>
      <c r="G53" s="30"/>
      <c r="H53" s="30"/>
      <c r="I53" s="30"/>
      <c r="J53" s="30"/>
      <c r="K53" s="30"/>
      <c r="L53" s="30"/>
      <c r="M53" s="30"/>
      <c r="N53" s="30"/>
      <c r="O53" s="410" t="e">
        <f>ITEM_all_second!$E$344</f>
        <v>#VALUE!</v>
      </c>
      <c r="P53" s="410"/>
      <c r="Q53" s="410"/>
      <c r="R53" s="410"/>
      <c r="S53" s="410"/>
      <c r="T53" s="410"/>
      <c r="U53" s="59" t="s">
        <v>1490</v>
      </c>
      <c r="V53" s="30"/>
      <c r="W53" s="30"/>
      <c r="X53" s="30"/>
      <c r="Y53" s="30"/>
      <c r="Z53" s="30"/>
      <c r="AA53" s="30"/>
      <c r="AB53" s="30"/>
      <c r="AC53" s="30"/>
      <c r="AD53" s="30"/>
      <c r="AE53" s="30"/>
      <c r="AF53" s="30"/>
      <c r="AG53" s="30"/>
      <c r="AH53" s="30"/>
      <c r="AI53" s="30"/>
      <c r="AJ53" s="30"/>
      <c r="AK53" s="30"/>
    </row>
    <row r="54" spans="2:37" ht="12" customHeight="1" x14ac:dyDescent="0.15">
      <c r="B54" s="6" t="s">
        <v>2041</v>
      </c>
    </row>
    <row r="55" spans="2:37" ht="12" customHeight="1" x14ac:dyDescent="0.15">
      <c r="C55" s="6" t="s">
        <v>2053</v>
      </c>
      <c r="O55" s="405" t="str">
        <f>ITEM_all_second!$E$345</f>
        <v/>
      </c>
      <c r="P55" s="405"/>
      <c r="Q55" s="405"/>
      <c r="R55" s="405"/>
    </row>
    <row r="56" spans="2:37" ht="12" customHeight="1" x14ac:dyDescent="0.15">
      <c r="B56" s="30"/>
      <c r="C56" s="30" t="s">
        <v>2054</v>
      </c>
      <c r="D56" s="30"/>
      <c r="E56" s="30"/>
      <c r="F56" s="30"/>
      <c r="G56" s="30"/>
      <c r="H56" s="30"/>
      <c r="I56" s="30"/>
      <c r="J56" s="30"/>
      <c r="K56" s="30"/>
      <c r="L56" s="30"/>
      <c r="M56" s="30"/>
      <c r="N56" s="30"/>
      <c r="O56" s="407" t="str">
        <f>ITEM_all_second!$E$346</f>
        <v/>
      </c>
      <c r="P56" s="407"/>
      <c r="Q56" s="407"/>
      <c r="R56" s="407"/>
      <c r="T56" s="30"/>
      <c r="U56" s="30"/>
      <c r="V56" s="30"/>
      <c r="W56" s="30"/>
      <c r="X56" s="30"/>
      <c r="Y56" s="30"/>
      <c r="Z56" s="30"/>
      <c r="AA56" s="30"/>
      <c r="AB56" s="30"/>
      <c r="AC56" s="30"/>
      <c r="AD56" s="30"/>
      <c r="AE56" s="30"/>
      <c r="AF56" s="30"/>
      <c r="AG56" s="30"/>
      <c r="AH56" s="30"/>
      <c r="AI56" s="30"/>
      <c r="AJ56" s="30"/>
      <c r="AK56" s="30"/>
    </row>
    <row r="57" spans="2:37" ht="12" customHeight="1" x14ac:dyDescent="0.15">
      <c r="B57" s="6" t="s">
        <v>2042</v>
      </c>
      <c r="N57" s="39" t="s">
        <v>145</v>
      </c>
      <c r="O57" s="315" t="s">
        <v>809</v>
      </c>
      <c r="P57" s="315"/>
      <c r="Q57" s="315"/>
      <c r="R57" s="315"/>
      <c r="S57" s="315"/>
      <c r="T57" s="315"/>
      <c r="U57" s="9" t="s">
        <v>779</v>
      </c>
      <c r="V57" s="39" t="s">
        <v>145</v>
      </c>
      <c r="W57" s="315" t="s">
        <v>810</v>
      </c>
      <c r="X57" s="315"/>
      <c r="Y57" s="315"/>
      <c r="Z57" s="315"/>
      <c r="AA57" s="315"/>
      <c r="AB57" s="315"/>
      <c r="AC57" s="9" t="s">
        <v>779</v>
      </c>
    </row>
    <row r="58" spans="2:37" ht="12" customHeight="1" x14ac:dyDescent="0.15">
      <c r="C58" s="6" t="s">
        <v>2055</v>
      </c>
      <c r="N58" s="39" t="s">
        <v>145</v>
      </c>
      <c r="O58" s="408" t="str">
        <f>ITEM_all_second!$E$347</f>
        <v/>
      </c>
      <c r="P58" s="408"/>
      <c r="Q58" s="408"/>
      <c r="R58" s="408"/>
      <c r="S58" s="408"/>
      <c r="T58" s="90" t="s">
        <v>1484</v>
      </c>
      <c r="U58" s="9" t="s">
        <v>779</v>
      </c>
      <c r="V58" s="39" t="s">
        <v>145</v>
      </c>
      <c r="W58" s="408" t="str">
        <f>ITEM_all_second!$E$348</f>
        <v/>
      </c>
      <c r="X58" s="408"/>
      <c r="Y58" s="408"/>
      <c r="Z58" s="408"/>
      <c r="AA58" s="408"/>
      <c r="AB58" s="90" t="s">
        <v>1484</v>
      </c>
      <c r="AC58" s="9" t="s">
        <v>779</v>
      </c>
    </row>
    <row r="59" spans="2:37" ht="12" customHeight="1" x14ac:dyDescent="0.15">
      <c r="C59" s="6" t="s">
        <v>2056</v>
      </c>
      <c r="M59" s="33" t="s">
        <v>811</v>
      </c>
      <c r="N59" s="39" t="s">
        <v>145</v>
      </c>
      <c r="O59" s="405" t="str">
        <f>ITEM_all_second!$E$349</f>
        <v/>
      </c>
      <c r="P59" s="405"/>
      <c r="Q59" s="405"/>
      <c r="R59" s="405"/>
      <c r="S59" s="405"/>
      <c r="T59" s="9" t="s">
        <v>812</v>
      </c>
      <c r="U59" s="9" t="s">
        <v>779</v>
      </c>
      <c r="V59" s="39" t="s">
        <v>145</v>
      </c>
      <c r="W59" s="405" t="str">
        <f>ITEM_all_second!$E$350</f>
        <v/>
      </c>
      <c r="X59" s="405"/>
      <c r="Y59" s="405"/>
      <c r="Z59" s="405"/>
      <c r="AA59" s="405"/>
      <c r="AB59" s="9" t="s">
        <v>812</v>
      </c>
      <c r="AC59" s="9" t="s">
        <v>779</v>
      </c>
    </row>
    <row r="60" spans="2:37" ht="12" customHeight="1" x14ac:dyDescent="0.15">
      <c r="M60" s="33" t="s">
        <v>814</v>
      </c>
      <c r="N60" s="39" t="s">
        <v>145</v>
      </c>
      <c r="O60" s="405" t="str">
        <f>ITEM_all_second!$E$351</f>
        <v/>
      </c>
      <c r="P60" s="405"/>
      <c r="Q60" s="405"/>
      <c r="R60" s="405"/>
      <c r="S60" s="405"/>
      <c r="T60" s="9" t="s">
        <v>812</v>
      </c>
      <c r="U60" s="9" t="s">
        <v>779</v>
      </c>
      <c r="V60" s="39" t="s">
        <v>145</v>
      </c>
      <c r="W60" s="405" t="str">
        <f>ITEM_all_second!$E$352</f>
        <v/>
      </c>
      <c r="X60" s="405"/>
      <c r="Y60" s="405"/>
      <c r="Z60" s="405"/>
      <c r="AA60" s="405"/>
      <c r="AB60" s="9" t="s">
        <v>812</v>
      </c>
      <c r="AC60" s="9" t="s">
        <v>779</v>
      </c>
    </row>
    <row r="61" spans="2:37" ht="12" customHeight="1" x14ac:dyDescent="0.15">
      <c r="C61" s="6" t="s">
        <v>2057</v>
      </c>
      <c r="L61" s="406" t="str">
        <f>ITEM_all_second!$E$353</f>
        <v/>
      </c>
      <c r="M61" s="406"/>
      <c r="N61" s="406"/>
      <c r="O61" s="406"/>
      <c r="P61" s="406"/>
      <c r="Q61" s="406"/>
      <c r="R61" s="406"/>
      <c r="S61" s="406"/>
      <c r="T61" s="72" t="s">
        <v>815</v>
      </c>
      <c r="U61" s="294" t="s">
        <v>816</v>
      </c>
      <c r="V61" s="294"/>
      <c r="W61" s="406" t="str">
        <f>ITEM_all_second!$E$354</f>
        <v/>
      </c>
      <c r="X61" s="406"/>
      <c r="Y61" s="406"/>
      <c r="Z61" s="406"/>
      <c r="AA61" s="406"/>
      <c r="AB61" s="406"/>
      <c r="AC61" s="406"/>
      <c r="AD61" s="406"/>
      <c r="AE61" s="9" t="s">
        <v>815</v>
      </c>
    </row>
    <row r="62" spans="2:37" ht="12" customHeight="1" x14ac:dyDescent="0.15">
      <c r="C62" s="6" t="s">
        <v>2058</v>
      </c>
      <c r="W62" s="9" t="str">
        <f>ITEM_all_second!$E$355</f>
        <v>□</v>
      </c>
      <c r="X62" s="9" t="s">
        <v>818</v>
      </c>
      <c r="Z62" s="9" t="str">
        <f>ITEM_all_second!$E$356</f>
        <v>□</v>
      </c>
      <c r="AA62" s="9" t="s">
        <v>819</v>
      </c>
    </row>
    <row r="63" spans="2:37" ht="12" customHeight="1" x14ac:dyDescent="0.15">
      <c r="B63" s="30"/>
      <c r="C63" s="30" t="s">
        <v>2059</v>
      </c>
      <c r="D63" s="30"/>
      <c r="E63" s="42"/>
      <c r="F63" s="30"/>
      <c r="G63" s="30"/>
      <c r="H63" s="30"/>
      <c r="I63" s="30"/>
      <c r="J63" s="30"/>
      <c r="K63" s="30"/>
      <c r="L63" s="30"/>
      <c r="M63" s="30"/>
      <c r="N63" s="30"/>
      <c r="O63" s="30"/>
      <c r="P63" s="32" t="str">
        <f>ITEM_all_second!$E$357</f>
        <v>□</v>
      </c>
      <c r="Q63" s="42" t="s">
        <v>821</v>
      </c>
      <c r="R63" s="30"/>
      <c r="S63" s="30"/>
      <c r="T63" s="30"/>
      <c r="U63" s="30"/>
      <c r="V63" s="30"/>
      <c r="W63" s="32" t="str">
        <f>ITEM_all_second!$E$358</f>
        <v>□</v>
      </c>
      <c r="X63" s="42" t="s">
        <v>822</v>
      </c>
      <c r="Y63" s="30"/>
      <c r="Z63" s="30"/>
      <c r="AA63" s="30"/>
      <c r="AB63" s="30"/>
      <c r="AC63" s="30"/>
      <c r="AD63" s="32" t="str">
        <f>ITEM_all_second!$E$359</f>
        <v>□</v>
      </c>
      <c r="AE63" s="42" t="s">
        <v>823</v>
      </c>
      <c r="AF63" s="30"/>
      <c r="AG63" s="30"/>
      <c r="AH63" s="30"/>
      <c r="AI63" s="30"/>
      <c r="AJ63" s="30"/>
      <c r="AK63" s="30"/>
    </row>
    <row r="64" spans="2:37" ht="12" customHeight="1" x14ac:dyDescent="0.15">
      <c r="B64" s="6" t="s">
        <v>2043</v>
      </c>
      <c r="L64" s="295" t="str">
        <f>ITEM_all_second!$E$360</f>
        <v/>
      </c>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row>
    <row r="65" spans="2:37" ht="12" customHeight="1" x14ac:dyDescent="0.15">
      <c r="L65" s="295" t="str">
        <f>ITEM_all_second!$E$361</f>
        <v/>
      </c>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row>
    <row r="66" spans="2:37" ht="12" customHeight="1" x14ac:dyDescent="0.15">
      <c r="B66" s="30"/>
      <c r="C66" s="30"/>
      <c r="D66" s="30"/>
      <c r="E66" s="30"/>
      <c r="F66" s="30"/>
      <c r="G66" s="30"/>
      <c r="H66" s="30"/>
      <c r="I66" s="30"/>
      <c r="J66" s="30"/>
      <c r="K66" s="30"/>
      <c r="L66" s="301" t="str">
        <f>ITEM_all_second!$E$362</f>
        <v/>
      </c>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row>
    <row r="67" spans="2:37" ht="12" customHeight="1" x14ac:dyDescent="0.15">
      <c r="B67" s="27" t="s">
        <v>2044</v>
      </c>
      <c r="C67" s="27"/>
      <c r="D67" s="27"/>
      <c r="E67" s="27"/>
      <c r="F67" s="27"/>
      <c r="G67" s="27"/>
      <c r="H67" s="27"/>
      <c r="I67" s="27"/>
      <c r="J67" s="27"/>
      <c r="K67" s="27"/>
      <c r="L67" s="282" t="s">
        <v>1717</v>
      </c>
      <c r="M67" s="282"/>
      <c r="N67" s="282" t="str">
        <f>ITEM_all_second!$E$363</f>
        <v/>
      </c>
      <c r="O67" s="282"/>
      <c r="P67" s="22" t="s">
        <v>6</v>
      </c>
      <c r="Q67" s="282" t="str">
        <f>ITEM_all_second!$E$364</f>
        <v/>
      </c>
      <c r="R67" s="282"/>
      <c r="S67" s="22" t="s">
        <v>7</v>
      </c>
      <c r="T67" s="282" t="str">
        <f>ITEM_all_second!$E$365</f>
        <v/>
      </c>
      <c r="U67" s="282"/>
      <c r="V67" s="22" t="s">
        <v>8</v>
      </c>
      <c r="W67" s="27"/>
      <c r="X67" s="27"/>
      <c r="Y67" s="27"/>
      <c r="Z67" s="27"/>
      <c r="AA67" s="27"/>
      <c r="AB67" s="27"/>
      <c r="AC67" s="27"/>
      <c r="AD67" s="27"/>
      <c r="AE67" s="27"/>
      <c r="AF67" s="27"/>
      <c r="AG67" s="27"/>
      <c r="AH67" s="27"/>
      <c r="AI67" s="27"/>
      <c r="AJ67" s="27"/>
      <c r="AK67" s="27"/>
    </row>
    <row r="68" spans="2:37" ht="12" customHeight="1" x14ac:dyDescent="0.15">
      <c r="B68" s="27" t="s">
        <v>2045</v>
      </c>
      <c r="C68" s="27"/>
      <c r="D68" s="27"/>
      <c r="E68" s="27"/>
      <c r="F68" s="27"/>
      <c r="G68" s="27"/>
      <c r="H68" s="27"/>
      <c r="I68" s="27"/>
      <c r="J68" s="27"/>
      <c r="K68" s="27"/>
      <c r="L68" s="282" t="s">
        <v>1717</v>
      </c>
      <c r="M68" s="282"/>
      <c r="N68" s="282" t="str">
        <f>ITEM_all_second!$E$366</f>
        <v/>
      </c>
      <c r="O68" s="282"/>
      <c r="P68" s="22" t="s">
        <v>6</v>
      </c>
      <c r="Q68" s="282" t="str">
        <f>ITEM_all_second!$E$367</f>
        <v/>
      </c>
      <c r="R68" s="282"/>
      <c r="S68" s="22" t="s">
        <v>7</v>
      </c>
      <c r="T68" s="282" t="str">
        <f>ITEM_all_second!$E$368</f>
        <v/>
      </c>
      <c r="U68" s="282"/>
      <c r="V68" s="22" t="s">
        <v>8</v>
      </c>
      <c r="W68" s="27"/>
      <c r="X68" s="27"/>
      <c r="Y68" s="27"/>
      <c r="Z68" s="27"/>
      <c r="AA68" s="27"/>
      <c r="AB68" s="27"/>
      <c r="AC68" s="27"/>
      <c r="AD68" s="27"/>
      <c r="AE68" s="27"/>
      <c r="AF68" s="27"/>
      <c r="AG68" s="27"/>
      <c r="AH68" s="27"/>
      <c r="AI68" s="27"/>
      <c r="AJ68" s="27"/>
      <c r="AK68" s="27"/>
    </row>
    <row r="69" spans="2:37" ht="12" customHeight="1" x14ac:dyDescent="0.15">
      <c r="B69" s="145" t="s">
        <v>2046</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row>
    <row r="70" spans="2:37" ht="12" customHeight="1" x14ac:dyDescent="0.15">
      <c r="F70" s="39" t="s">
        <v>145</v>
      </c>
      <c r="G70" s="9" t="s">
        <v>829</v>
      </c>
      <c r="H70" s="233" t="str">
        <f>ITEM_all_second!$E$369</f>
        <v/>
      </c>
      <c r="I70" s="233"/>
      <c r="J70" s="9" t="s">
        <v>830</v>
      </c>
      <c r="K70" s="9" t="s">
        <v>779</v>
      </c>
      <c r="L70" s="233" t="s">
        <v>1717</v>
      </c>
      <c r="M70" s="233"/>
      <c r="N70" s="233" t="str">
        <f>ITEM_all_second!$E$370</f>
        <v/>
      </c>
      <c r="O70" s="233"/>
      <c r="P70" s="9" t="s">
        <v>6</v>
      </c>
      <c r="Q70" s="233" t="str">
        <f>ITEM_all_second!$E$371</f>
        <v/>
      </c>
      <c r="R70" s="233"/>
      <c r="S70" s="9" t="s">
        <v>7</v>
      </c>
      <c r="T70" s="233" t="str">
        <f>ITEM_all_second!$E$372</f>
        <v/>
      </c>
      <c r="U70" s="233"/>
      <c r="V70" s="9" t="s">
        <v>8</v>
      </c>
      <c r="W70" s="39" t="s">
        <v>145</v>
      </c>
      <c r="X70" s="295" t="str">
        <f>ITEM_all_second!$E$373</f>
        <v/>
      </c>
      <c r="Y70" s="295"/>
      <c r="Z70" s="295"/>
      <c r="AA70" s="295"/>
      <c r="AB70" s="295"/>
      <c r="AC70" s="295"/>
      <c r="AD70" s="295"/>
      <c r="AE70" s="295"/>
      <c r="AF70" s="295"/>
      <c r="AG70" s="295"/>
      <c r="AH70" s="295"/>
      <c r="AI70" s="295"/>
      <c r="AJ70" s="295"/>
      <c r="AK70" s="9" t="s">
        <v>779</v>
      </c>
    </row>
    <row r="71" spans="2:37" ht="12" customHeight="1" x14ac:dyDescent="0.15">
      <c r="F71" s="39" t="s">
        <v>145</v>
      </c>
      <c r="G71" s="9" t="s">
        <v>829</v>
      </c>
      <c r="H71" s="233" t="str">
        <f>ITEM_all_second!$E$374</f>
        <v/>
      </c>
      <c r="I71" s="233"/>
      <c r="J71" s="9" t="s">
        <v>830</v>
      </c>
      <c r="K71" s="9" t="s">
        <v>779</v>
      </c>
      <c r="L71" s="233" t="s">
        <v>1722</v>
      </c>
      <c r="M71" s="233"/>
      <c r="N71" s="233" t="str">
        <f>ITEM_all_second!$E$375</f>
        <v/>
      </c>
      <c r="O71" s="233"/>
      <c r="P71" s="9" t="s">
        <v>6</v>
      </c>
      <c r="Q71" s="233" t="str">
        <f>ITEM_all_second!$E$376</f>
        <v/>
      </c>
      <c r="R71" s="233"/>
      <c r="S71" s="9" t="s">
        <v>7</v>
      </c>
      <c r="T71" s="233" t="str">
        <f>ITEM_all_second!$E$377</f>
        <v/>
      </c>
      <c r="U71" s="233"/>
      <c r="V71" s="9" t="s">
        <v>8</v>
      </c>
      <c r="W71" s="39" t="s">
        <v>145</v>
      </c>
      <c r="X71" s="295" t="str">
        <f>ITEM_all_second!$E$378</f>
        <v/>
      </c>
      <c r="Y71" s="295"/>
      <c r="Z71" s="295"/>
      <c r="AA71" s="295"/>
      <c r="AB71" s="295"/>
      <c r="AC71" s="295"/>
      <c r="AD71" s="295"/>
      <c r="AE71" s="295"/>
      <c r="AF71" s="295"/>
      <c r="AG71" s="295"/>
      <c r="AH71" s="295"/>
      <c r="AI71" s="295"/>
      <c r="AJ71" s="295"/>
      <c r="AK71" s="9" t="s">
        <v>779</v>
      </c>
    </row>
    <row r="72" spans="2:37" ht="12" customHeight="1" x14ac:dyDescent="0.15">
      <c r="B72" s="30"/>
      <c r="C72" s="30"/>
      <c r="D72" s="30"/>
      <c r="E72" s="30"/>
      <c r="F72" s="43" t="s">
        <v>145</v>
      </c>
      <c r="G72" s="32" t="s">
        <v>829</v>
      </c>
      <c r="H72" s="311" t="str">
        <f>ITEM_all_second!$E$379</f>
        <v/>
      </c>
      <c r="I72" s="311"/>
      <c r="J72" s="32" t="s">
        <v>830</v>
      </c>
      <c r="K72" s="32" t="s">
        <v>779</v>
      </c>
      <c r="L72" s="311" t="s">
        <v>1717</v>
      </c>
      <c r="M72" s="311"/>
      <c r="N72" s="311" t="str">
        <f>ITEM_all_second!$E$380</f>
        <v/>
      </c>
      <c r="O72" s="311"/>
      <c r="P72" s="32" t="s">
        <v>6</v>
      </c>
      <c r="Q72" s="311" t="str">
        <f>ITEM_all_second!$E$381</f>
        <v/>
      </c>
      <c r="R72" s="311"/>
      <c r="S72" s="32" t="s">
        <v>7</v>
      </c>
      <c r="T72" s="311" t="str">
        <f>ITEM_all_second!$E$382</f>
        <v/>
      </c>
      <c r="U72" s="311"/>
      <c r="V72" s="32" t="s">
        <v>8</v>
      </c>
      <c r="W72" s="43" t="s">
        <v>145</v>
      </c>
      <c r="X72" s="301" t="str">
        <f>ITEM_all_second!$E$383</f>
        <v/>
      </c>
      <c r="Y72" s="301"/>
      <c r="Z72" s="301"/>
      <c r="AA72" s="301"/>
      <c r="AB72" s="301"/>
      <c r="AC72" s="301"/>
      <c r="AD72" s="301"/>
      <c r="AE72" s="301"/>
      <c r="AF72" s="301"/>
      <c r="AG72" s="301"/>
      <c r="AH72" s="301"/>
      <c r="AI72" s="301"/>
      <c r="AJ72" s="301"/>
      <c r="AK72" s="32" t="s">
        <v>779</v>
      </c>
    </row>
    <row r="73" spans="2:37" ht="12" customHeight="1" x14ac:dyDescent="0.15">
      <c r="B73" s="184" t="s">
        <v>2036</v>
      </c>
      <c r="C73" s="184"/>
      <c r="D73" s="184"/>
      <c r="E73" s="184"/>
      <c r="F73" s="182"/>
      <c r="G73" s="185"/>
      <c r="H73" s="185"/>
      <c r="I73" s="185"/>
      <c r="J73" s="185"/>
      <c r="K73" s="185"/>
      <c r="L73" s="185"/>
      <c r="M73" s="185"/>
      <c r="N73" s="185"/>
      <c r="O73" s="185"/>
      <c r="P73" s="185"/>
      <c r="Q73" s="185"/>
      <c r="R73" s="185"/>
      <c r="S73" s="185"/>
      <c r="T73" s="185"/>
      <c r="U73" s="185"/>
      <c r="V73" s="185"/>
      <c r="W73" s="182"/>
      <c r="X73" s="186"/>
      <c r="Y73" s="186"/>
      <c r="Z73" s="185" t="str">
        <f>ITEM_all_first!E536</f>
        <v>□</v>
      </c>
      <c r="AA73" s="185" t="s">
        <v>2166</v>
      </c>
      <c r="AB73" s="186"/>
      <c r="AC73" s="185" t="str">
        <f>ITEM_all_first!E537</f>
        <v>□</v>
      </c>
      <c r="AD73" s="185" t="s">
        <v>2167</v>
      </c>
      <c r="AE73" s="186"/>
      <c r="AF73" s="186"/>
      <c r="AG73" s="186"/>
      <c r="AH73" s="186"/>
      <c r="AI73" s="186"/>
      <c r="AJ73" s="186"/>
      <c r="AK73" s="185"/>
    </row>
    <row r="74" spans="2:37" ht="12" customHeight="1" x14ac:dyDescent="0.15">
      <c r="B74" s="30" t="s">
        <v>2047</v>
      </c>
      <c r="L74" s="89"/>
      <c r="M74" s="89"/>
      <c r="N74" s="89"/>
      <c r="O74" s="89"/>
      <c r="P74" s="89"/>
      <c r="Q74" s="89"/>
      <c r="R74" s="89"/>
      <c r="S74" s="89"/>
      <c r="T74" s="89"/>
      <c r="U74" s="89"/>
      <c r="V74" s="89"/>
      <c r="W74" s="89"/>
      <c r="X74" s="89"/>
      <c r="Y74" s="89"/>
      <c r="Z74" s="9" t="str">
        <f>ITEM_all_first!E538</f>
        <v>□</v>
      </c>
      <c r="AA74" s="9" t="s">
        <v>818</v>
      </c>
      <c r="AC74" s="9" t="str">
        <f>ITEM_all_first!E539</f>
        <v>□</v>
      </c>
      <c r="AD74" s="9" t="s">
        <v>819</v>
      </c>
      <c r="AE74" s="89"/>
      <c r="AF74" s="89"/>
      <c r="AG74" s="89"/>
      <c r="AH74" s="89"/>
      <c r="AI74" s="89"/>
      <c r="AJ74" s="89"/>
      <c r="AK74" s="89"/>
    </row>
    <row r="75" spans="2:37" ht="12" customHeight="1" x14ac:dyDescent="0.15">
      <c r="B75" s="183" t="s">
        <v>2048</v>
      </c>
      <c r="C75" s="40"/>
      <c r="D75" s="40"/>
      <c r="E75" s="40"/>
      <c r="F75" s="40"/>
      <c r="G75" s="40"/>
      <c r="H75" s="40"/>
      <c r="I75" s="40"/>
      <c r="J75" s="40"/>
      <c r="K75" s="40"/>
      <c r="L75" s="306" t="str">
        <f>ITEM_all_second!$E$384</f>
        <v/>
      </c>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row>
    <row r="76" spans="2:37" ht="12" customHeight="1" x14ac:dyDescent="0.15">
      <c r="B76" s="131"/>
      <c r="L76" s="295" t="str">
        <f>ITEM_all_second!$E$385</f>
        <v/>
      </c>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row>
    <row r="77" spans="2:37" ht="12" customHeight="1" x14ac:dyDescent="0.15">
      <c r="B77" s="30" t="s">
        <v>1547</v>
      </c>
      <c r="C77" s="30"/>
      <c r="D77" s="30"/>
      <c r="E77" s="30"/>
      <c r="F77" s="30"/>
      <c r="G77" s="30"/>
      <c r="H77" s="164"/>
      <c r="I77" s="30"/>
      <c r="J77" s="30"/>
      <c r="K77" s="30"/>
      <c r="L77" s="301" t="str">
        <f>ITEM_all_second!$E$13</f>
        <v/>
      </c>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row>
  </sheetData>
  <mergeCells count="148">
    <mergeCell ref="O42:T42"/>
    <mergeCell ref="W42:AB42"/>
    <mergeCell ref="AE42:AJ42"/>
    <mergeCell ref="O49:T49"/>
    <mergeCell ref="W49:AB49"/>
    <mergeCell ref="AE49:AJ49"/>
    <mergeCell ref="O34:T34"/>
    <mergeCell ref="W34:AB34"/>
    <mergeCell ref="AE34:AJ34"/>
    <mergeCell ref="O39:T39"/>
    <mergeCell ref="W39:AB39"/>
    <mergeCell ref="AE39:AJ39"/>
    <mergeCell ref="O41:T41"/>
    <mergeCell ref="W41:AB41"/>
    <mergeCell ref="AE41:AJ41"/>
    <mergeCell ref="O37:T37"/>
    <mergeCell ref="W37:AB37"/>
    <mergeCell ref="AE37:AJ37"/>
    <mergeCell ref="O38:T38"/>
    <mergeCell ref="W38:AB38"/>
    <mergeCell ref="AE38:AJ38"/>
    <mergeCell ref="O45:T45"/>
    <mergeCell ref="W45:AB45"/>
    <mergeCell ref="AE45:AJ45"/>
    <mergeCell ref="B4:AK4"/>
    <mergeCell ref="H6:AK6"/>
    <mergeCell ref="H7:AK7"/>
    <mergeCell ref="P12:T12"/>
    <mergeCell ref="U12:Y12"/>
    <mergeCell ref="Z12:AD12"/>
    <mergeCell ref="AE12:AI12"/>
    <mergeCell ref="AG17:AJ17"/>
    <mergeCell ref="L18:M18"/>
    <mergeCell ref="O18:R18"/>
    <mergeCell ref="U18:X18"/>
    <mergeCell ref="AA18:AD18"/>
    <mergeCell ref="AG18:AJ18"/>
    <mergeCell ref="O14:S14"/>
    <mergeCell ref="O15:S15"/>
    <mergeCell ref="L17:M17"/>
    <mergeCell ref="O17:R17"/>
    <mergeCell ref="U17:X17"/>
    <mergeCell ref="AA17:AD17"/>
    <mergeCell ref="O23:R23"/>
    <mergeCell ref="U23:X23"/>
    <mergeCell ref="AA23:AD23"/>
    <mergeCell ref="AG23:AJ23"/>
    <mergeCell ref="L24:M24"/>
    <mergeCell ref="O24:R24"/>
    <mergeCell ref="O19:R19"/>
    <mergeCell ref="U19:X19"/>
    <mergeCell ref="AA19:AD19"/>
    <mergeCell ref="AG19:AJ19"/>
    <mergeCell ref="O21:R21"/>
    <mergeCell ref="U21:X21"/>
    <mergeCell ref="AA21:AD21"/>
    <mergeCell ref="AG21:AJ21"/>
    <mergeCell ref="L25:M25"/>
    <mergeCell ref="O25:R25"/>
    <mergeCell ref="U26:X26"/>
    <mergeCell ref="U27:X27"/>
    <mergeCell ref="L28:AK28"/>
    <mergeCell ref="I29:K29"/>
    <mergeCell ref="L29:U29"/>
    <mergeCell ref="X29:Z29"/>
    <mergeCell ref="AA29:AJ29"/>
    <mergeCell ref="O33:T33"/>
    <mergeCell ref="W33:AB33"/>
    <mergeCell ref="AE33:AJ33"/>
    <mergeCell ref="O35:T35"/>
    <mergeCell ref="O36:T36"/>
    <mergeCell ref="W36:AB36"/>
    <mergeCell ref="AE36:AJ36"/>
    <mergeCell ref="I30:K30"/>
    <mergeCell ref="L30:U30"/>
    <mergeCell ref="X30:Z30"/>
    <mergeCell ref="AA30:AJ30"/>
    <mergeCell ref="O32:T32"/>
    <mergeCell ref="W32:AB32"/>
    <mergeCell ref="AE32:AJ32"/>
    <mergeCell ref="O46:T46"/>
    <mergeCell ref="W46:AB46"/>
    <mergeCell ref="AE46:AJ46"/>
    <mergeCell ref="O43:T43"/>
    <mergeCell ref="W43:AB43"/>
    <mergeCell ref="AE43:AJ43"/>
    <mergeCell ref="O44:T44"/>
    <mergeCell ref="W44:AB44"/>
    <mergeCell ref="AE44:AJ44"/>
    <mergeCell ref="AE51:AJ51"/>
    <mergeCell ref="O52:T52"/>
    <mergeCell ref="O53:T53"/>
    <mergeCell ref="O55:R55"/>
    <mergeCell ref="O47:T47"/>
    <mergeCell ref="W47:AB47"/>
    <mergeCell ref="AE47:AJ47"/>
    <mergeCell ref="O50:T50"/>
    <mergeCell ref="W50:AB50"/>
    <mergeCell ref="AE50:AJ50"/>
    <mergeCell ref="O48:T48"/>
    <mergeCell ref="W48:AB48"/>
    <mergeCell ref="AE48:AJ48"/>
    <mergeCell ref="O56:R56"/>
    <mergeCell ref="O57:T57"/>
    <mergeCell ref="W57:AB57"/>
    <mergeCell ref="O58:S58"/>
    <mergeCell ref="W58:AA58"/>
    <mergeCell ref="O59:S59"/>
    <mergeCell ref="W59:AA59"/>
    <mergeCell ref="O51:T51"/>
    <mergeCell ref="W51:AB51"/>
    <mergeCell ref="L65:AK65"/>
    <mergeCell ref="L66:AK66"/>
    <mergeCell ref="L67:M67"/>
    <mergeCell ref="N67:O67"/>
    <mergeCell ref="Q67:R67"/>
    <mergeCell ref="T67:U67"/>
    <mergeCell ref="O60:S60"/>
    <mergeCell ref="W60:AA60"/>
    <mergeCell ref="L61:S61"/>
    <mergeCell ref="U61:V61"/>
    <mergeCell ref="W61:AD61"/>
    <mergeCell ref="L64:AK64"/>
    <mergeCell ref="L68:M68"/>
    <mergeCell ref="N68:O68"/>
    <mergeCell ref="Q68:R68"/>
    <mergeCell ref="T68:U68"/>
    <mergeCell ref="H70:I70"/>
    <mergeCell ref="L70:M70"/>
    <mergeCell ref="N70:O70"/>
    <mergeCell ref="Q70:R70"/>
    <mergeCell ref="T70:U70"/>
    <mergeCell ref="L77:AK77"/>
    <mergeCell ref="L75:AK75"/>
    <mergeCell ref="H72:I72"/>
    <mergeCell ref="L72:M72"/>
    <mergeCell ref="N72:O72"/>
    <mergeCell ref="Q72:R72"/>
    <mergeCell ref="T72:U72"/>
    <mergeCell ref="X72:AJ72"/>
    <mergeCell ref="X70:AJ70"/>
    <mergeCell ref="H71:I71"/>
    <mergeCell ref="L71:M71"/>
    <mergeCell ref="N71:O71"/>
    <mergeCell ref="Q71:R71"/>
    <mergeCell ref="T71:U71"/>
    <mergeCell ref="X71:AJ71"/>
    <mergeCell ref="L76:AK76"/>
  </mergeCells>
  <phoneticPr fontId="30"/>
  <dataValidations count="8">
    <dataValidation type="list" allowBlank="1" showInputMessage="1" showErrorMessage="1" prompt="選択" sqref="H9:H11 O9:O10 T9 Z9 M11 R11 H31 K31 N31 Q31 T31 X31 AD31 P63 W62:W63 Z62 AD63 Z73:Z74 AC73:AC74" xr:uid="{00000000-0002-0000-2800-000000000000}">
      <formula1>選択</formula1>
    </dataValidation>
    <dataValidation type="list" allowBlank="1" showInputMessage="1" prompt="選択" sqref="P12:AI12" xr:uid="{00000000-0002-0000-2800-000001000000}">
      <formula1>地区区域</formula1>
    </dataValidation>
    <dataValidation type="list" allowBlank="1" showInputMessage="1" prompt="選択" sqref="O19:R19 U19:X19 AA19:AD19 AG19:AJ19" xr:uid="{00000000-0002-0000-2800-000002000000}">
      <formula1>用途地域</formula1>
    </dataValidation>
    <dataValidation type="list" allowBlank="1" showInputMessage="1" prompt="選択" sqref="L28:AK28" xr:uid="{00000000-0002-0000-2800-000003000000}">
      <formula1>備考第三面7</formula1>
    </dataValidation>
    <dataValidation type="list" allowBlank="1" showInputMessage="1" prompt="選択" sqref="L29:U30 AA29:AJ30" xr:uid="{00000000-0002-0000-2800-000004000000}">
      <formula1>用途</formula1>
    </dataValidation>
    <dataValidation type="list" allowBlank="1" showInputMessage="1" prompt="選択" sqref="L61:S61 W61:AD61" xr:uid="{00000000-0002-0000-2800-000005000000}">
      <formula1>構造</formula1>
    </dataValidation>
    <dataValidation type="list" allowBlank="1" showInputMessage="1" prompt="選択" sqref="Z70:AA72 AE70:AJ73 X70:Y73 AB70:AB73 AC70:AD72" xr:uid="{00000000-0002-0000-2800-000006000000}">
      <formula1>特定工程</formula1>
    </dataValidation>
    <dataValidation type="list" allowBlank="1" showInputMessage="1" prompt="選択" sqref="O56:R56" xr:uid="{00000000-0002-0000-28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sheetPr>
  <dimension ref="A4:BU60"/>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8" ht="15" customHeight="1" x14ac:dyDescent="0.15">
      <c r="B4" s="289" t="s">
        <v>833</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6" spans="2:38" ht="15" customHeight="1" x14ac:dyDescent="0.15">
      <c r="B6" s="40" t="s">
        <v>834</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ht="15" customHeight="1" x14ac:dyDescent="0.1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2:38" ht="15" customHeight="1" x14ac:dyDescent="0.1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2:38" ht="15" customHeight="1" x14ac:dyDescent="0.1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2:38" ht="15" customHeight="1" x14ac:dyDescent="0.15">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2:38" ht="15" customHeight="1" x14ac:dyDescent="0.15">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row>
    <row r="12" spans="2:38" ht="15" customHeight="1" x14ac:dyDescent="0.15">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2:38" ht="15" customHeight="1" x14ac:dyDescent="0.15">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row>
    <row r="14" spans="2:38" ht="15" customHeight="1" x14ac:dyDescent="0.15">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row>
    <row r="15" spans="2:38" ht="15" customHeight="1" x14ac:dyDescent="0.15">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row>
    <row r="16" spans="2:38" ht="15" customHeight="1" x14ac:dyDescent="0.15">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row>
    <row r="17" spans="2:37" ht="15" customHeight="1" x14ac:dyDescent="0.1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row>
    <row r="18" spans="2:37" ht="15" customHeight="1" x14ac:dyDescent="0.15">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row>
    <row r="19" spans="2:37" ht="15" customHeight="1" x14ac:dyDescent="0.1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row>
    <row r="20" spans="2:37" ht="15" customHeight="1" x14ac:dyDescent="0.15">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row>
    <row r="21" spans="2:37" ht="15" customHeight="1" x14ac:dyDescent="0.15">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row>
    <row r="22" spans="2:37" ht="15" customHeight="1" x14ac:dyDescent="0.15">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row>
    <row r="23" spans="2:37" ht="15" customHeight="1" x14ac:dyDescent="0.15">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row>
    <row r="24" spans="2:37" ht="15" customHeight="1" x14ac:dyDescent="0.15">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row>
    <row r="25" spans="2:37" ht="15" customHeight="1" x14ac:dyDescent="0.15">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row>
    <row r="26" spans="2:37" ht="15" customHeight="1" x14ac:dyDescent="0.15">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row>
    <row r="27" spans="2:37" ht="15" customHeight="1" x14ac:dyDescent="0.15">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7" ht="15" customHeight="1" x14ac:dyDescent="0.15">
      <c r="B28" s="40" t="s">
        <v>835</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2:37" ht="15" customHeight="1" x14ac:dyDescent="0.15">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row>
    <row r="30" spans="2:37" ht="15" customHeight="1" x14ac:dyDescent="0.15">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row>
    <row r="31" spans="2:37" ht="1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row>
    <row r="32" spans="2:37" ht="1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row>
    <row r="33" spans="2:37"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row>
    <row r="34" spans="2:37" ht="15" customHeight="1" x14ac:dyDescent="0.15">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row>
    <row r="35" spans="2:37" ht="15" customHeight="1" x14ac:dyDescent="0.15">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row>
    <row r="36" spans="2:37" ht="15" customHeight="1" x14ac:dyDescent="0.1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row>
    <row r="37" spans="2:37" ht="15" customHeight="1" x14ac:dyDescent="0.15">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row>
    <row r="38" spans="2:37" ht="15" customHeight="1" x14ac:dyDescent="0.15">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row>
    <row r="39" spans="2:37" ht="15" customHeight="1" x14ac:dyDescent="0.15">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row>
    <row r="40" spans="2:37" ht="15" customHeight="1" x14ac:dyDescent="0.15">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row>
    <row r="41" spans="2:37" ht="15" customHeight="1" x14ac:dyDescent="0.15">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row>
    <row r="42" spans="2:37" ht="15" customHeight="1" x14ac:dyDescent="0.15">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row>
    <row r="43" spans="2:37" ht="15" customHeight="1" x14ac:dyDescent="0.15">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row>
    <row r="44" spans="2:37" ht="15" customHeight="1" x14ac:dyDescent="0.15">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row>
    <row r="45" spans="2:37" ht="15" customHeight="1" x14ac:dyDescent="0.15">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row>
    <row r="46" spans="2:37" ht="15" customHeight="1" x14ac:dyDescent="0.15">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row>
    <row r="47" spans="2:37" ht="1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7" ht="15" customHeight="1" x14ac:dyDescent="0.15">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row>
    <row r="49" spans="2:37" ht="15" customHeight="1" x14ac:dyDescent="0.15">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row>
    <row r="50" spans="2:37" ht="15" customHeight="1" x14ac:dyDescent="0.15">
      <c r="B50" s="6" t="s">
        <v>836</v>
      </c>
    </row>
    <row r="51" spans="2:37" ht="15" customHeight="1" x14ac:dyDescent="0.15">
      <c r="B51" s="6" t="s">
        <v>837</v>
      </c>
    </row>
    <row r="52" spans="2:37" ht="15" customHeight="1" x14ac:dyDescent="0.15">
      <c r="C52" s="6" t="s">
        <v>1703</v>
      </c>
      <c r="D52" s="6" t="s">
        <v>838</v>
      </c>
    </row>
    <row r="53" spans="2:37" ht="15" customHeight="1" x14ac:dyDescent="0.15">
      <c r="D53" s="6" t="s">
        <v>2160</v>
      </c>
    </row>
    <row r="54" spans="2:37" ht="15" customHeight="1" x14ac:dyDescent="0.15">
      <c r="D54" s="6" t="s">
        <v>2161</v>
      </c>
    </row>
    <row r="55" spans="2:37" ht="15" customHeight="1" x14ac:dyDescent="0.15">
      <c r="C55" s="6" t="s">
        <v>2255</v>
      </c>
      <c r="D55" s="6" t="s">
        <v>839</v>
      </c>
    </row>
    <row r="56" spans="2:37" ht="15" customHeight="1" x14ac:dyDescent="0.15">
      <c r="D56" s="6" t="s">
        <v>840</v>
      </c>
    </row>
    <row r="57" spans="2:37" ht="15" customHeight="1" x14ac:dyDescent="0.15">
      <c r="B57" s="6" t="s">
        <v>841</v>
      </c>
    </row>
    <row r="58" spans="2:37" ht="15" customHeight="1" x14ac:dyDescent="0.15">
      <c r="C58" s="6" t="s">
        <v>1703</v>
      </c>
      <c r="D58" s="6" t="s">
        <v>842</v>
      </c>
    </row>
    <row r="59" spans="2:37" ht="15" customHeight="1" x14ac:dyDescent="0.15">
      <c r="C59" s="6" t="s">
        <v>2255</v>
      </c>
      <c r="D59" s="6" t="s">
        <v>843</v>
      </c>
    </row>
    <row r="60" spans="2:37" ht="15" customHeight="1" x14ac:dyDescent="0.15">
      <c r="D60" s="6" t="s">
        <v>844</v>
      </c>
    </row>
  </sheetData>
  <mergeCells count="1">
    <mergeCell ref="B4:AK4"/>
  </mergeCells>
  <phoneticPr fontId="3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A4:BU39"/>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6" t="s">
        <v>1724</v>
      </c>
    </row>
    <row r="8" spans="2:37" ht="39.950000000000003" customHeight="1" x14ac:dyDescent="0.15">
      <c r="B8" s="447" t="s">
        <v>1020</v>
      </c>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row>
    <row r="13" spans="2:37" ht="39.950000000000003" customHeight="1" x14ac:dyDescent="0.15">
      <c r="D13" s="448" t="s">
        <v>1021</v>
      </c>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row>
    <row r="16" spans="2:37" ht="30" customHeight="1" x14ac:dyDescent="0.15">
      <c r="C16" s="431" t="s">
        <v>1022</v>
      </c>
      <c r="D16" s="432"/>
      <c r="E16" s="432"/>
      <c r="F16" s="432"/>
      <c r="G16" s="432"/>
      <c r="H16" s="432"/>
      <c r="I16" s="433"/>
      <c r="J16" s="13"/>
      <c r="K16" s="167" t="s">
        <v>171</v>
      </c>
      <c r="L16" s="162" t="s">
        <v>2277</v>
      </c>
      <c r="M16" s="145"/>
      <c r="N16" s="145"/>
      <c r="O16" s="145"/>
      <c r="P16" s="145"/>
      <c r="Q16" s="145"/>
      <c r="R16" s="145"/>
      <c r="S16" s="145"/>
      <c r="T16" s="145"/>
      <c r="U16" s="145"/>
      <c r="V16" s="145"/>
      <c r="W16" s="145"/>
      <c r="X16" s="145"/>
      <c r="Y16" s="145"/>
      <c r="Z16" s="204"/>
      <c r="AA16" s="162"/>
      <c r="AB16" s="145"/>
      <c r="AC16" s="145"/>
      <c r="AD16" s="145"/>
      <c r="AE16" s="145"/>
      <c r="AF16" s="145"/>
      <c r="AG16" s="145"/>
      <c r="AH16" s="145"/>
      <c r="AI16" s="145"/>
      <c r="AJ16" s="63"/>
    </row>
    <row r="17" spans="3:36" ht="30" customHeight="1" x14ac:dyDescent="0.15">
      <c r="C17" s="434"/>
      <c r="D17" s="435"/>
      <c r="E17" s="435"/>
      <c r="F17" s="435"/>
      <c r="G17" s="435"/>
      <c r="H17" s="435"/>
      <c r="I17" s="436"/>
      <c r="J17" s="24"/>
      <c r="K17" s="166" t="s">
        <v>171</v>
      </c>
      <c r="L17" s="68" t="s">
        <v>2276</v>
      </c>
      <c r="Z17" s="166" t="s">
        <v>171</v>
      </c>
      <c r="AA17" s="68" t="s">
        <v>2275</v>
      </c>
      <c r="AJ17" s="25"/>
    </row>
    <row r="18" spans="3:36" ht="30" customHeight="1" x14ac:dyDescent="0.15">
      <c r="C18" s="434"/>
      <c r="D18" s="435"/>
      <c r="E18" s="435"/>
      <c r="F18" s="435"/>
      <c r="G18" s="435"/>
      <c r="H18" s="435"/>
      <c r="I18" s="436"/>
      <c r="J18" s="24"/>
      <c r="K18" s="166" t="s">
        <v>171</v>
      </c>
      <c r="L18" s="68" t="s">
        <v>1967</v>
      </c>
      <c r="Z18" s="166" t="s">
        <v>171</v>
      </c>
      <c r="AA18" s="68" t="s">
        <v>1968</v>
      </c>
      <c r="AJ18" s="25"/>
    </row>
    <row r="19" spans="3:36" ht="30" customHeight="1" x14ac:dyDescent="0.15">
      <c r="C19" s="434"/>
      <c r="D19" s="435"/>
      <c r="E19" s="435"/>
      <c r="F19" s="435"/>
      <c r="G19" s="435"/>
      <c r="H19" s="435"/>
      <c r="I19" s="436"/>
      <c r="J19" s="24"/>
      <c r="K19" s="166" t="s">
        <v>171</v>
      </c>
      <c r="L19" s="68" t="s">
        <v>1969</v>
      </c>
      <c r="Z19" s="68"/>
      <c r="AA19" s="68"/>
      <c r="AJ19" s="25"/>
    </row>
    <row r="20" spans="3:36" ht="30" customHeight="1" x14ac:dyDescent="0.15">
      <c r="C20" s="434"/>
      <c r="D20" s="435"/>
      <c r="E20" s="435"/>
      <c r="F20" s="435"/>
      <c r="G20" s="435"/>
      <c r="H20" s="435"/>
      <c r="I20" s="436"/>
      <c r="J20" s="24"/>
      <c r="K20" s="166" t="s">
        <v>171</v>
      </c>
      <c r="L20" s="68" t="s">
        <v>1970</v>
      </c>
      <c r="Z20" s="68"/>
      <c r="AA20" s="68"/>
      <c r="AJ20" s="25"/>
    </row>
    <row r="21" spans="3:36" ht="30" customHeight="1" x14ac:dyDescent="0.15">
      <c r="C21" s="437"/>
      <c r="D21" s="438"/>
      <c r="E21" s="438"/>
      <c r="F21" s="438"/>
      <c r="G21" s="438"/>
      <c r="H21" s="438"/>
      <c r="I21" s="439"/>
      <c r="J21" s="29"/>
      <c r="K21" s="168" t="s">
        <v>171</v>
      </c>
      <c r="L21" s="169" t="s">
        <v>1971</v>
      </c>
      <c r="M21" s="30"/>
      <c r="N21" s="30"/>
      <c r="O21" s="30"/>
      <c r="P21" s="30"/>
      <c r="Q21" s="30"/>
      <c r="R21" s="30"/>
      <c r="S21" s="30"/>
      <c r="T21" s="30"/>
      <c r="U21" s="30"/>
      <c r="V21" s="30"/>
      <c r="W21" s="30"/>
      <c r="X21" s="30"/>
      <c r="Y21" s="30"/>
      <c r="Z21" s="30"/>
      <c r="AA21" s="30"/>
      <c r="AB21" s="30"/>
      <c r="AC21" s="30"/>
      <c r="AD21" s="30"/>
      <c r="AE21" s="30"/>
      <c r="AF21" s="30"/>
      <c r="AG21" s="30"/>
      <c r="AH21" s="30"/>
      <c r="AI21" s="30"/>
      <c r="AJ21" s="31"/>
    </row>
    <row r="22" spans="3:36" ht="30" customHeight="1" x14ac:dyDescent="0.15">
      <c r="C22" s="444" t="s">
        <v>1023</v>
      </c>
      <c r="D22" s="445"/>
      <c r="E22" s="445"/>
      <c r="F22" s="445"/>
      <c r="G22" s="445"/>
      <c r="H22" s="445"/>
      <c r="I22" s="449"/>
      <c r="J22" s="26"/>
      <c r="K22" s="446" t="str">
        <f>IF(ITEM_all_second!$E$217="","",ITEM_all_second!$E$217)</f>
        <v/>
      </c>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28"/>
    </row>
    <row r="23" spans="3:36" ht="30" customHeight="1" x14ac:dyDescent="0.15">
      <c r="C23" s="444" t="s">
        <v>1024</v>
      </c>
      <c r="D23" s="445"/>
      <c r="E23" s="445"/>
      <c r="F23" s="445"/>
      <c r="G23" s="445"/>
      <c r="H23" s="445"/>
      <c r="I23" s="445"/>
      <c r="J23" s="26"/>
      <c r="K23" s="446" t="str">
        <f>IF(ITEM_all_second!$E$237="","",ITEM_all_second!$E$237)</f>
        <v/>
      </c>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28"/>
    </row>
    <row r="24" spans="3:36" ht="30" customHeight="1" x14ac:dyDescent="0.15">
      <c r="C24" s="431" t="s">
        <v>1025</v>
      </c>
      <c r="D24" s="432"/>
      <c r="E24" s="432"/>
      <c r="F24" s="432"/>
      <c r="G24" s="432"/>
      <c r="H24" s="432"/>
      <c r="I24" s="433"/>
      <c r="J24" s="24"/>
      <c r="K24" s="64" t="s">
        <v>1026</v>
      </c>
      <c r="P24" s="440" t="str">
        <f>IF(ITEM_all_second!$E$23="","",ITEM_all_second!$E$23)</f>
        <v/>
      </c>
      <c r="Q24" s="440"/>
      <c r="R24" s="440"/>
      <c r="S24" s="440"/>
      <c r="T24" s="440"/>
      <c r="U24" s="440"/>
      <c r="V24" s="440"/>
      <c r="W24" s="440"/>
      <c r="X24" s="440"/>
      <c r="Y24" s="440"/>
      <c r="Z24" s="440"/>
      <c r="AA24" s="440"/>
      <c r="AB24" s="440"/>
      <c r="AC24" s="440"/>
      <c r="AD24" s="440"/>
      <c r="AE24" s="440"/>
      <c r="AF24" s="440"/>
      <c r="AG24" s="440"/>
      <c r="AH24" s="440"/>
      <c r="AI24" s="440"/>
      <c r="AJ24" s="25"/>
    </row>
    <row r="25" spans="3:36" ht="30" customHeight="1" x14ac:dyDescent="0.15">
      <c r="C25" s="434"/>
      <c r="D25" s="435"/>
      <c r="E25" s="435"/>
      <c r="F25" s="435"/>
      <c r="G25" s="435"/>
      <c r="H25" s="435"/>
      <c r="I25" s="436"/>
      <c r="J25" s="24"/>
      <c r="K25" s="64" t="s">
        <v>1027</v>
      </c>
      <c r="P25" s="440" t="str">
        <f>IF(ITEM_all_second!$E$27="","",ITEM_all_second!$E$27)</f>
        <v/>
      </c>
      <c r="Q25" s="440"/>
      <c r="R25" s="440"/>
      <c r="S25" s="440"/>
      <c r="T25" s="440"/>
      <c r="U25" s="440"/>
      <c r="V25" s="440"/>
      <c r="W25" s="440"/>
      <c r="X25" s="440"/>
      <c r="Y25" s="440"/>
      <c r="Z25" s="440"/>
      <c r="AA25" s="440"/>
      <c r="AB25" s="440"/>
      <c r="AC25" s="440"/>
      <c r="AD25" s="440"/>
      <c r="AE25" s="440"/>
      <c r="AF25" s="440"/>
      <c r="AG25" s="440"/>
      <c r="AH25" s="440"/>
      <c r="AI25" s="440"/>
      <c r="AJ25" s="25"/>
    </row>
    <row r="26" spans="3:36" ht="30" customHeight="1" x14ac:dyDescent="0.15">
      <c r="C26" s="437"/>
      <c r="D26" s="438"/>
      <c r="E26" s="438"/>
      <c r="F26" s="438"/>
      <c r="G26" s="438"/>
      <c r="H26" s="438"/>
      <c r="I26" s="439"/>
      <c r="J26" s="29"/>
      <c r="K26" s="65" t="s">
        <v>1028</v>
      </c>
      <c r="L26" s="30"/>
      <c r="M26" s="30"/>
      <c r="N26" s="30"/>
      <c r="O26" s="30"/>
      <c r="P26" s="441" t="str">
        <f>IF(ITEM_all_second!$E$29="","",ITEM_all_second!$E$29)</f>
        <v/>
      </c>
      <c r="Q26" s="441"/>
      <c r="R26" s="441"/>
      <c r="S26" s="441"/>
      <c r="T26" s="441"/>
      <c r="U26" s="441"/>
      <c r="V26" s="441"/>
      <c r="W26" s="441"/>
      <c r="X26" s="441"/>
      <c r="Y26" s="441"/>
      <c r="Z26" s="441"/>
      <c r="AA26" s="441"/>
      <c r="AB26" s="441"/>
      <c r="AC26" s="441"/>
      <c r="AD26" s="441"/>
      <c r="AE26" s="441"/>
      <c r="AF26" s="441"/>
      <c r="AG26" s="441"/>
      <c r="AH26" s="441"/>
      <c r="AI26" s="441"/>
      <c r="AJ26" s="31"/>
    </row>
    <row r="31" spans="3:36" ht="30" customHeight="1" x14ac:dyDescent="0.15">
      <c r="Z31" s="442" t="s">
        <v>1717</v>
      </c>
      <c r="AA31" s="442"/>
      <c r="AB31" s="443"/>
      <c r="AC31" s="443"/>
      <c r="AD31" s="66" t="s">
        <v>6</v>
      </c>
      <c r="AE31" s="443"/>
      <c r="AF31" s="443"/>
      <c r="AG31" s="66" t="s">
        <v>7</v>
      </c>
      <c r="AH31" s="443"/>
      <c r="AI31" s="443"/>
      <c r="AJ31" s="66" t="s">
        <v>846</v>
      </c>
    </row>
    <row r="32" spans="3:36" ht="15" customHeight="1" x14ac:dyDescent="0.15">
      <c r="Z32" s="66"/>
      <c r="AA32" s="66"/>
      <c r="AB32" s="66"/>
      <c r="AC32" s="66"/>
      <c r="AD32" s="66"/>
      <c r="AE32" s="66"/>
      <c r="AF32" s="66"/>
      <c r="AG32" s="66"/>
      <c r="AH32" s="66"/>
      <c r="AI32" s="66"/>
      <c r="AJ32" s="66"/>
    </row>
    <row r="33" spans="16:36" ht="15" customHeight="1" x14ac:dyDescent="0.15">
      <c r="Z33" s="66"/>
      <c r="AA33" s="66"/>
      <c r="AB33" s="66"/>
      <c r="AC33" s="66"/>
      <c r="AD33" s="66"/>
      <c r="AE33" s="66"/>
      <c r="AF33" s="66"/>
      <c r="AG33" s="66"/>
      <c r="AH33" s="66"/>
      <c r="AI33" s="66"/>
      <c r="AJ33" s="66"/>
    </row>
    <row r="36" spans="16:36" ht="30" customHeight="1" x14ac:dyDescent="0.15">
      <c r="P36" s="67" t="s">
        <v>1029</v>
      </c>
      <c r="S36" s="430" t="str">
        <f>IF(ITEM_all_second!$E$18="","",ITEM_all_second!$E$18)</f>
        <v/>
      </c>
      <c r="T36" s="430"/>
      <c r="U36" s="430"/>
      <c r="V36" s="430"/>
      <c r="W36" s="430"/>
      <c r="X36" s="430"/>
      <c r="Y36" s="430"/>
      <c r="Z36" s="430"/>
      <c r="AA36" s="430"/>
      <c r="AB36" s="430"/>
      <c r="AC36" s="430"/>
      <c r="AD36" s="430"/>
      <c r="AE36" s="430"/>
      <c r="AF36" s="430"/>
      <c r="AG36" s="430"/>
      <c r="AH36" s="430"/>
      <c r="AI36" s="12"/>
    </row>
    <row r="39" spans="16:36" ht="30" customHeight="1" x14ac:dyDescent="0.15">
      <c r="P39" s="67" t="s">
        <v>1030</v>
      </c>
      <c r="S39" s="430" t="str">
        <f>IF(ITEM_all_second!$E$15="","",ITEM_all_second!$E$15)</f>
        <v/>
      </c>
      <c r="T39" s="430"/>
      <c r="U39" s="430"/>
      <c r="V39" s="430"/>
      <c r="W39" s="430"/>
      <c r="X39" s="430"/>
      <c r="Y39" s="430"/>
      <c r="Z39" s="430"/>
      <c r="AA39" s="430"/>
      <c r="AB39" s="430"/>
      <c r="AC39" s="430"/>
      <c r="AD39" s="430"/>
      <c r="AE39" s="430"/>
      <c r="AF39" s="430"/>
      <c r="AG39" s="430"/>
      <c r="AH39" s="430"/>
      <c r="AJ39" s="67"/>
    </row>
  </sheetData>
  <mergeCells count="17">
    <mergeCell ref="C23:I23"/>
    <mergeCell ref="K23:AI23"/>
    <mergeCell ref="B8:AK8"/>
    <mergeCell ref="D13:AI13"/>
    <mergeCell ref="C16:I21"/>
    <mergeCell ref="C22:I22"/>
    <mergeCell ref="K22:AI22"/>
    <mergeCell ref="S36:AH36"/>
    <mergeCell ref="S39:AH39"/>
    <mergeCell ref="C24:I26"/>
    <mergeCell ref="P24:AI24"/>
    <mergeCell ref="P25:AI25"/>
    <mergeCell ref="P26:AI26"/>
    <mergeCell ref="Z31:AA31"/>
    <mergeCell ref="AB31:AC31"/>
    <mergeCell ref="AE31:AF31"/>
    <mergeCell ref="AH31:AI31"/>
  </mergeCells>
  <phoneticPr fontId="30"/>
  <dataValidations count="1">
    <dataValidation type="list" allowBlank="1" showInputMessage="1" prompt="選択" sqref="Z17:Z18 K16:K21" xr:uid="{164D81AB-BEDD-463C-9E05-9F5958493C5B}">
      <formula1>"□,■"</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A4:BU54"/>
  <sheetViews>
    <sheetView showGridLines="0" zoomScaleNormal="100" zoomScaleSheetLayoutView="100" workbookViewId="0">
      <selection activeCell="AM3" sqref="AM3"/>
    </sheetView>
  </sheetViews>
  <sheetFormatPr defaultColWidth="2.5" defaultRowHeight="15" customHeight="1" x14ac:dyDescent="0.15"/>
  <cols>
    <col min="1" max="73" width="2.5" style="1" customWidth="1"/>
    <col min="74" max="16384" width="2.5" style="2"/>
  </cols>
  <sheetData>
    <row r="4" spans="2:73" ht="15" customHeight="1" x14ac:dyDescent="0.15">
      <c r="B4" s="171" t="s">
        <v>1723</v>
      </c>
      <c r="AK4" s="172" t="s">
        <v>2272</v>
      </c>
    </row>
    <row r="5" spans="2:73" ht="30" customHeight="1" thickBot="1" x14ac:dyDescent="0.2">
      <c r="N5" s="481" t="s">
        <v>1543</v>
      </c>
      <c r="O5" s="481"/>
      <c r="P5" s="481"/>
      <c r="Q5" s="481"/>
      <c r="R5" s="481"/>
      <c r="S5" s="481"/>
      <c r="T5" s="481"/>
      <c r="U5" s="481"/>
      <c r="V5" s="481"/>
      <c r="W5" s="481"/>
      <c r="X5" s="481"/>
      <c r="Y5" s="481"/>
      <c r="Z5" s="173"/>
      <c r="AA5" s="480" t="s">
        <v>1717</v>
      </c>
      <c r="AB5" s="480"/>
      <c r="AC5" s="480"/>
      <c r="AD5" s="480"/>
      <c r="AE5" s="174" t="s">
        <v>6</v>
      </c>
      <c r="AF5" s="480"/>
      <c r="AG5" s="480"/>
      <c r="AH5" s="174" t="s">
        <v>845</v>
      </c>
      <c r="AI5" s="480"/>
      <c r="AJ5" s="480"/>
      <c r="AK5" s="174" t="s">
        <v>8</v>
      </c>
    </row>
    <row r="6" spans="2:73" ht="15" customHeight="1" thickTop="1" x14ac:dyDescent="0.15"/>
    <row r="7" spans="2:73" ht="15" customHeight="1" thickBot="1" x14ac:dyDescent="0.2">
      <c r="B7" s="175" t="s">
        <v>1989</v>
      </c>
      <c r="AZ7" s="2"/>
      <c r="BA7" s="2"/>
      <c r="BB7" s="2"/>
      <c r="BC7" s="2"/>
      <c r="BD7" s="2"/>
      <c r="BE7" s="2"/>
      <c r="BF7" s="2"/>
      <c r="BG7" s="2"/>
      <c r="BH7" s="2"/>
      <c r="BI7" s="2"/>
      <c r="BJ7" s="2"/>
      <c r="BK7" s="2"/>
      <c r="BL7" s="2"/>
      <c r="BM7" s="2"/>
      <c r="BN7" s="2"/>
      <c r="BO7" s="2"/>
      <c r="BP7" s="2"/>
      <c r="BQ7" s="2"/>
      <c r="BR7" s="2"/>
      <c r="BS7" s="2"/>
      <c r="BT7" s="2"/>
      <c r="BU7" s="2"/>
    </row>
    <row r="8" spans="2:73" ht="15" customHeight="1" x14ac:dyDescent="0.15">
      <c r="B8" s="525" t="s">
        <v>1031</v>
      </c>
      <c r="C8" s="526"/>
      <c r="D8" s="526"/>
      <c r="E8" s="526"/>
      <c r="F8" s="526"/>
      <c r="G8" s="526"/>
      <c r="H8" s="526"/>
      <c r="I8" s="526"/>
      <c r="J8" s="535"/>
      <c r="K8" s="536"/>
      <c r="L8" s="536"/>
      <c r="M8" s="536"/>
      <c r="N8" s="536"/>
      <c r="O8" s="536"/>
      <c r="P8" s="536"/>
      <c r="Q8" s="536"/>
      <c r="R8" s="536"/>
      <c r="S8" s="536"/>
      <c r="T8" s="536"/>
      <c r="U8" s="536"/>
      <c r="V8" s="536"/>
      <c r="W8" s="536"/>
      <c r="X8" s="539" t="s">
        <v>1990</v>
      </c>
      <c r="Y8" s="540"/>
      <c r="Z8" s="450" t="s">
        <v>1991</v>
      </c>
      <c r="AA8" s="450"/>
      <c r="AB8" s="505" t="s">
        <v>1992</v>
      </c>
      <c r="AC8" s="505"/>
      <c r="AD8" s="505"/>
      <c r="AE8" s="505"/>
      <c r="AF8" s="450" t="s">
        <v>1991</v>
      </c>
      <c r="AG8" s="450"/>
      <c r="AH8" s="505" t="s">
        <v>2015</v>
      </c>
      <c r="AI8" s="505"/>
      <c r="AJ8" s="505"/>
      <c r="AK8" s="506"/>
      <c r="AP8" s="2"/>
      <c r="AQ8" s="2"/>
      <c r="AZ8" s="2"/>
      <c r="BA8" s="2"/>
      <c r="BB8" s="2"/>
      <c r="BC8" s="2"/>
      <c r="BD8" s="2"/>
      <c r="BE8" s="2"/>
      <c r="BF8" s="2"/>
      <c r="BG8" s="2"/>
      <c r="BH8" s="2"/>
      <c r="BI8" s="2"/>
      <c r="BJ8" s="2"/>
      <c r="BK8" s="2"/>
      <c r="BL8" s="2"/>
      <c r="BM8" s="2"/>
      <c r="BN8" s="2"/>
      <c r="BO8" s="2"/>
      <c r="BP8" s="2"/>
      <c r="BQ8" s="2"/>
      <c r="BR8" s="2"/>
      <c r="BS8" s="2"/>
      <c r="BT8" s="2"/>
      <c r="BU8" s="2"/>
    </row>
    <row r="9" spans="2:73" ht="15" customHeight="1" x14ac:dyDescent="0.15">
      <c r="B9" s="527"/>
      <c r="C9" s="528"/>
      <c r="D9" s="528"/>
      <c r="E9" s="528"/>
      <c r="F9" s="528"/>
      <c r="G9" s="528"/>
      <c r="H9" s="528"/>
      <c r="I9" s="528"/>
      <c r="J9" s="537"/>
      <c r="K9" s="538"/>
      <c r="L9" s="538"/>
      <c r="M9" s="538"/>
      <c r="N9" s="538"/>
      <c r="O9" s="538"/>
      <c r="P9" s="538"/>
      <c r="Q9" s="538"/>
      <c r="R9" s="538"/>
      <c r="S9" s="538"/>
      <c r="T9" s="538"/>
      <c r="U9" s="538"/>
      <c r="V9" s="538"/>
      <c r="W9" s="538"/>
      <c r="X9" s="541"/>
      <c r="Y9" s="542"/>
      <c r="Z9" s="507" t="s">
        <v>1991</v>
      </c>
      <c r="AA9" s="507"/>
      <c r="AB9" s="508" t="s">
        <v>1993</v>
      </c>
      <c r="AC9" s="508"/>
      <c r="AD9" s="508"/>
      <c r="AE9" s="508"/>
      <c r="AF9" s="507" t="s">
        <v>1991</v>
      </c>
      <c r="AG9" s="507"/>
      <c r="AH9" s="508" t="s">
        <v>1994</v>
      </c>
      <c r="AI9" s="508"/>
      <c r="AJ9" s="508"/>
      <c r="AK9" s="509"/>
      <c r="AP9" s="2"/>
      <c r="AQ9" s="2"/>
      <c r="AZ9" s="2"/>
      <c r="BA9" s="2"/>
      <c r="BB9" s="2"/>
      <c r="BC9" s="2"/>
      <c r="BD9" s="2"/>
      <c r="BE9" s="2"/>
      <c r="BF9" s="2"/>
      <c r="BG9" s="2"/>
      <c r="BH9" s="2"/>
      <c r="BI9" s="2"/>
      <c r="BJ9" s="2"/>
      <c r="BK9" s="2"/>
      <c r="BL9" s="2"/>
      <c r="BM9" s="2"/>
      <c r="BN9" s="2"/>
      <c r="BO9" s="2"/>
      <c r="BP9" s="2"/>
      <c r="BQ9" s="2"/>
      <c r="BR9" s="2"/>
      <c r="BS9" s="2"/>
      <c r="BT9" s="2"/>
      <c r="BU9" s="2"/>
    </row>
    <row r="10" spans="2:73" ht="15" customHeight="1" thickBot="1" x14ac:dyDescent="0.2">
      <c r="B10" s="603" t="s">
        <v>1991</v>
      </c>
      <c r="C10" s="456"/>
      <c r="D10" s="514" t="s">
        <v>1995</v>
      </c>
      <c r="E10" s="514"/>
      <c r="F10" s="514"/>
      <c r="G10" s="514"/>
      <c r="H10" s="456" t="s">
        <v>1991</v>
      </c>
      <c r="I10" s="456"/>
      <c r="J10" s="514" t="s">
        <v>1996</v>
      </c>
      <c r="K10" s="514"/>
      <c r="L10" s="514"/>
      <c r="M10" s="514"/>
      <c r="N10" s="456" t="s">
        <v>1991</v>
      </c>
      <c r="O10" s="456"/>
      <c r="P10" s="514" t="s">
        <v>1997</v>
      </c>
      <c r="Q10" s="514"/>
      <c r="R10" s="514"/>
      <c r="S10" s="514"/>
      <c r="T10" s="456" t="s">
        <v>1991</v>
      </c>
      <c r="U10" s="456"/>
      <c r="V10" s="514" t="s">
        <v>1998</v>
      </c>
      <c r="W10" s="514"/>
      <c r="X10" s="514"/>
      <c r="Y10" s="524"/>
      <c r="Z10" s="456" t="s">
        <v>1991</v>
      </c>
      <c r="AA10" s="456"/>
      <c r="AB10" s="514" t="s">
        <v>2011</v>
      </c>
      <c r="AC10" s="514"/>
      <c r="AD10" s="514"/>
      <c r="AE10" s="514"/>
      <c r="AF10" s="456" t="s">
        <v>1991</v>
      </c>
      <c r="AG10" s="456"/>
      <c r="AH10" s="514" t="s">
        <v>337</v>
      </c>
      <c r="AI10" s="514"/>
      <c r="AJ10" s="514"/>
      <c r="AK10" s="589"/>
      <c r="AN10" s="2"/>
      <c r="AO10" s="2"/>
      <c r="AP10" s="2"/>
      <c r="AQ10" s="2"/>
      <c r="AR10" s="2"/>
      <c r="AZ10" s="2"/>
      <c r="BA10" s="2"/>
      <c r="BB10" s="2"/>
      <c r="BC10" s="2"/>
      <c r="BD10" s="2"/>
      <c r="BE10" s="2"/>
      <c r="BF10" s="2"/>
      <c r="BG10" s="2"/>
      <c r="BH10" s="2"/>
      <c r="BI10" s="2"/>
      <c r="BJ10" s="2"/>
      <c r="BK10" s="2"/>
      <c r="BL10" s="2"/>
      <c r="BM10" s="2"/>
      <c r="BN10" s="2"/>
      <c r="BO10" s="2"/>
      <c r="BP10" s="2"/>
      <c r="BQ10" s="2"/>
      <c r="BR10" s="2"/>
      <c r="BS10" s="2"/>
      <c r="BT10" s="2"/>
      <c r="BU10" s="2"/>
    </row>
    <row r="11" spans="2:73" ht="8.25" customHeight="1" x14ac:dyDescent="0.15">
      <c r="B11" s="176"/>
      <c r="C11" s="176"/>
      <c r="D11" s="176"/>
      <c r="E11" s="176"/>
      <c r="F11" s="176"/>
      <c r="G11" s="176"/>
      <c r="H11" s="176"/>
      <c r="I11" s="176"/>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P11" s="2"/>
      <c r="AQ11" s="2"/>
      <c r="AZ11" s="2"/>
      <c r="BA11" s="2"/>
      <c r="BB11" s="2"/>
      <c r="BC11" s="2"/>
      <c r="BD11" s="2"/>
      <c r="BE11" s="2"/>
      <c r="BF11" s="2"/>
      <c r="BG11" s="2"/>
      <c r="BH11" s="2"/>
      <c r="BI11" s="2"/>
      <c r="BJ11" s="2"/>
      <c r="BK11" s="2"/>
      <c r="BL11" s="2"/>
      <c r="BM11" s="2"/>
      <c r="BN11" s="2"/>
      <c r="BO11" s="2"/>
      <c r="BP11" s="2"/>
      <c r="BQ11" s="2"/>
      <c r="BR11" s="2"/>
      <c r="BS11" s="2"/>
      <c r="BT11" s="2"/>
      <c r="BU11" s="2"/>
    </row>
    <row r="12" spans="2:73" ht="15" customHeight="1" thickBot="1" x14ac:dyDescent="0.2">
      <c r="B12" s="175" t="s">
        <v>1999</v>
      </c>
      <c r="C12" s="176"/>
      <c r="D12" s="176"/>
      <c r="E12" s="176"/>
      <c r="F12" s="176"/>
      <c r="G12" s="176"/>
      <c r="H12" s="176"/>
      <c r="I12" s="176"/>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Z12" s="2"/>
      <c r="BA12" s="2"/>
      <c r="BB12" s="2"/>
      <c r="BC12" s="2"/>
      <c r="BD12" s="2"/>
      <c r="BE12" s="2"/>
      <c r="BF12" s="2"/>
      <c r="BG12" s="2"/>
      <c r="BH12" s="2"/>
      <c r="BI12" s="2"/>
      <c r="BJ12" s="2"/>
      <c r="BK12" s="2"/>
      <c r="BL12" s="2"/>
      <c r="BM12" s="2"/>
      <c r="BN12" s="2"/>
      <c r="BO12" s="2"/>
      <c r="BP12" s="2"/>
      <c r="BQ12" s="2"/>
      <c r="BR12" s="2"/>
      <c r="BS12" s="2"/>
      <c r="BT12" s="2"/>
      <c r="BU12" s="2"/>
    </row>
    <row r="13" spans="2:73" ht="19.5" customHeight="1" x14ac:dyDescent="0.15">
      <c r="B13" s="590" t="s">
        <v>1769</v>
      </c>
      <c r="C13" s="591"/>
      <c r="D13" s="591"/>
      <c r="E13" s="591"/>
      <c r="F13" s="591"/>
      <c r="G13" s="591"/>
      <c r="H13" s="591"/>
      <c r="I13" s="592"/>
      <c r="J13" s="593" t="s">
        <v>1770</v>
      </c>
      <c r="K13" s="594"/>
      <c r="L13" s="594"/>
      <c r="M13" s="594"/>
      <c r="N13" s="202" t="s">
        <v>6</v>
      </c>
      <c r="O13" s="595"/>
      <c r="P13" s="595"/>
      <c r="Q13" s="202" t="s">
        <v>845</v>
      </c>
      <c r="R13" s="594"/>
      <c r="S13" s="594"/>
      <c r="T13" s="202" t="s">
        <v>846</v>
      </c>
      <c r="U13" s="590" t="s">
        <v>2005</v>
      </c>
      <c r="V13" s="591"/>
      <c r="W13" s="591"/>
      <c r="X13" s="591"/>
      <c r="Y13" s="592"/>
      <c r="Z13" s="500" t="s">
        <v>1991</v>
      </c>
      <c r="AA13" s="450"/>
      <c r="AB13" s="496" t="s">
        <v>2000</v>
      </c>
      <c r="AC13" s="497"/>
      <c r="AD13" s="497"/>
      <c r="AE13" s="498"/>
      <c r="AF13" s="450" t="s">
        <v>171</v>
      </c>
      <c r="AG13" s="450"/>
      <c r="AH13" s="496" t="s">
        <v>2001</v>
      </c>
      <c r="AI13" s="497"/>
      <c r="AJ13" s="497"/>
      <c r="AK13" s="599"/>
      <c r="AZ13" s="2"/>
      <c r="BA13" s="2"/>
      <c r="BB13" s="2"/>
      <c r="BC13" s="2"/>
      <c r="BD13" s="2"/>
      <c r="BE13" s="2"/>
      <c r="BF13" s="2"/>
      <c r="BG13" s="2"/>
      <c r="BH13" s="2"/>
      <c r="BI13" s="2"/>
      <c r="BJ13" s="2"/>
      <c r="BK13" s="2"/>
      <c r="BL13" s="2"/>
      <c r="BM13" s="2"/>
      <c r="BN13" s="2"/>
      <c r="BO13" s="2"/>
      <c r="BP13" s="2"/>
      <c r="BQ13" s="2"/>
      <c r="BR13" s="2"/>
      <c r="BS13" s="2"/>
      <c r="BT13" s="2"/>
      <c r="BU13" s="2"/>
    </row>
    <row r="14" spans="2:73" ht="19.5" customHeight="1" thickBot="1" x14ac:dyDescent="0.2">
      <c r="B14" s="596" t="s">
        <v>1771</v>
      </c>
      <c r="C14" s="597"/>
      <c r="D14" s="597"/>
      <c r="E14" s="597"/>
      <c r="F14" s="597"/>
      <c r="G14" s="597"/>
      <c r="H14" s="597"/>
      <c r="I14" s="598"/>
      <c r="J14" s="524" t="s">
        <v>1770</v>
      </c>
      <c r="K14" s="600"/>
      <c r="L14" s="600"/>
      <c r="M14" s="600"/>
      <c r="N14" s="203" t="s">
        <v>6</v>
      </c>
      <c r="O14" s="601"/>
      <c r="P14" s="601"/>
      <c r="Q14" s="203" t="s">
        <v>845</v>
      </c>
      <c r="R14" s="600"/>
      <c r="S14" s="600"/>
      <c r="T14" s="203" t="s">
        <v>846</v>
      </c>
      <c r="U14" s="596"/>
      <c r="V14" s="597"/>
      <c r="W14" s="597"/>
      <c r="X14" s="597"/>
      <c r="Y14" s="598"/>
      <c r="Z14" s="504" t="s">
        <v>1991</v>
      </c>
      <c r="AA14" s="456"/>
      <c r="AB14" s="550" t="s">
        <v>2002</v>
      </c>
      <c r="AC14" s="551"/>
      <c r="AD14" s="551"/>
      <c r="AE14" s="552"/>
      <c r="AF14" s="456" t="s">
        <v>171</v>
      </c>
      <c r="AG14" s="456"/>
      <c r="AH14" s="550" t="s">
        <v>2260</v>
      </c>
      <c r="AI14" s="551"/>
      <c r="AJ14" s="551"/>
      <c r="AK14" s="602"/>
      <c r="AZ14" s="2"/>
      <c r="BA14" s="2"/>
      <c r="BB14" s="2"/>
      <c r="BC14" s="2"/>
      <c r="BD14" s="2"/>
      <c r="BE14" s="2"/>
      <c r="BF14" s="2"/>
      <c r="BG14" s="2"/>
      <c r="BH14" s="2"/>
      <c r="BI14" s="2"/>
      <c r="BJ14" s="2"/>
      <c r="BK14" s="2"/>
      <c r="BL14" s="2"/>
      <c r="BM14" s="2"/>
      <c r="BN14" s="2"/>
      <c r="BO14" s="2"/>
      <c r="BP14" s="2"/>
      <c r="BQ14" s="2"/>
      <c r="BR14" s="2"/>
      <c r="BS14" s="2"/>
      <c r="BT14" s="2"/>
      <c r="BU14" s="2"/>
    </row>
    <row r="15" spans="2:73" ht="8.25" customHeight="1" x14ac:dyDescent="0.15">
      <c r="B15" s="176"/>
      <c r="C15" s="176"/>
      <c r="D15" s="176"/>
      <c r="E15" s="176"/>
      <c r="F15" s="176"/>
      <c r="G15" s="176"/>
      <c r="H15" s="176"/>
      <c r="I15" s="17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Z15" s="2"/>
      <c r="BA15" s="2"/>
      <c r="BB15" s="2"/>
      <c r="BC15" s="2"/>
      <c r="BD15" s="2"/>
      <c r="BE15" s="2"/>
      <c r="BF15" s="2"/>
      <c r="BG15" s="2"/>
      <c r="BH15" s="2"/>
      <c r="BI15" s="2"/>
      <c r="BJ15" s="2"/>
      <c r="BK15" s="2"/>
      <c r="BL15" s="2"/>
      <c r="BM15" s="2"/>
      <c r="BN15" s="2"/>
      <c r="BO15" s="2"/>
      <c r="BP15" s="2"/>
      <c r="BQ15" s="2"/>
      <c r="BR15" s="2"/>
      <c r="BS15" s="2"/>
      <c r="BT15" s="2"/>
      <c r="BU15" s="2"/>
    </row>
    <row r="16" spans="2:73" ht="15" customHeight="1" thickBot="1" x14ac:dyDescent="0.2">
      <c r="B16" s="175" t="s">
        <v>1772</v>
      </c>
      <c r="AZ16" s="2"/>
      <c r="BA16" s="2"/>
      <c r="BB16" s="2"/>
      <c r="BC16" s="2"/>
      <c r="BD16" s="2"/>
      <c r="BE16" s="2"/>
      <c r="BF16" s="2"/>
      <c r="BG16" s="2"/>
      <c r="BH16" s="2"/>
      <c r="BI16" s="2"/>
      <c r="BJ16" s="2"/>
      <c r="BK16" s="2"/>
      <c r="BL16" s="2"/>
      <c r="BM16" s="2"/>
      <c r="BN16" s="2"/>
      <c r="BO16" s="2"/>
      <c r="BP16" s="2"/>
      <c r="BQ16" s="2"/>
      <c r="BR16" s="2"/>
      <c r="BS16" s="2"/>
      <c r="BT16" s="2"/>
      <c r="BU16" s="2"/>
    </row>
    <row r="17" spans="2:73" ht="20.100000000000001" customHeight="1" x14ac:dyDescent="0.15">
      <c r="B17" s="543" t="s">
        <v>1032</v>
      </c>
      <c r="C17" s="544"/>
      <c r="D17" s="544"/>
      <c r="E17" s="544"/>
      <c r="F17" s="544"/>
      <c r="G17" s="544"/>
      <c r="H17" s="544"/>
      <c r="I17" s="544"/>
      <c r="J17" s="489" t="s">
        <v>1033</v>
      </c>
      <c r="K17" s="489"/>
      <c r="L17" s="489"/>
      <c r="M17" s="489"/>
      <c r="N17" s="490"/>
      <c r="O17" s="491"/>
      <c r="P17" s="491"/>
      <c r="Q17" s="491"/>
      <c r="R17" s="491"/>
      <c r="S17" s="491"/>
      <c r="T17" s="491"/>
      <c r="U17" s="491"/>
      <c r="V17" s="491"/>
      <c r="W17" s="493"/>
      <c r="X17" s="488" t="s">
        <v>1034</v>
      </c>
      <c r="Y17" s="489"/>
      <c r="Z17" s="489"/>
      <c r="AA17" s="489"/>
      <c r="AB17" s="490"/>
      <c r="AC17" s="491"/>
      <c r="AD17" s="491"/>
      <c r="AE17" s="491"/>
      <c r="AF17" s="491"/>
      <c r="AG17" s="491"/>
      <c r="AH17" s="491"/>
      <c r="AI17" s="491"/>
      <c r="AJ17" s="491"/>
      <c r="AK17" s="492"/>
      <c r="AZ17" s="2"/>
      <c r="BA17" s="2"/>
      <c r="BB17" s="2"/>
      <c r="BC17" s="2"/>
      <c r="BD17" s="2"/>
      <c r="BE17" s="2"/>
      <c r="BF17" s="2"/>
      <c r="BG17" s="2"/>
      <c r="BH17" s="2"/>
      <c r="BI17" s="2"/>
      <c r="BJ17" s="2"/>
      <c r="BK17" s="2"/>
      <c r="BL17" s="2"/>
      <c r="BM17" s="2"/>
      <c r="BN17" s="2"/>
      <c r="BO17" s="2"/>
      <c r="BP17" s="2"/>
      <c r="BQ17" s="2"/>
      <c r="BR17" s="2"/>
      <c r="BS17" s="2"/>
      <c r="BT17" s="2"/>
      <c r="BU17" s="2"/>
    </row>
    <row r="18" spans="2:73" ht="20.100000000000001" customHeight="1" x14ac:dyDescent="0.15">
      <c r="B18" s="515"/>
      <c r="C18" s="516"/>
      <c r="D18" s="516"/>
      <c r="E18" s="516"/>
      <c r="F18" s="516"/>
      <c r="G18" s="516"/>
      <c r="H18" s="516"/>
      <c r="I18" s="516"/>
      <c r="J18" s="483" t="s">
        <v>1035</v>
      </c>
      <c r="K18" s="483"/>
      <c r="L18" s="483"/>
      <c r="M18" s="483"/>
      <c r="N18" s="484"/>
      <c r="O18" s="485"/>
      <c r="P18" s="485"/>
      <c r="Q18" s="485"/>
      <c r="R18" s="485"/>
      <c r="S18" s="485"/>
      <c r="T18" s="485"/>
      <c r="U18" s="485"/>
      <c r="V18" s="485"/>
      <c r="W18" s="486"/>
      <c r="X18" s="494" t="s">
        <v>2006</v>
      </c>
      <c r="Y18" s="495"/>
      <c r="Z18" s="495"/>
      <c r="AA18" s="495"/>
      <c r="AB18" s="484"/>
      <c r="AC18" s="485"/>
      <c r="AD18" s="485"/>
      <c r="AE18" s="485"/>
      <c r="AF18" s="485"/>
      <c r="AG18" s="485"/>
      <c r="AH18" s="485"/>
      <c r="AI18" s="485"/>
      <c r="AJ18" s="485"/>
      <c r="AK18" s="487"/>
      <c r="AZ18" s="2"/>
      <c r="BA18" s="2"/>
      <c r="BB18" s="2"/>
      <c r="BC18" s="2"/>
      <c r="BD18" s="2"/>
      <c r="BE18" s="2"/>
      <c r="BF18" s="2"/>
      <c r="BG18" s="2"/>
      <c r="BH18" s="2"/>
      <c r="BI18" s="2"/>
      <c r="BJ18" s="2"/>
      <c r="BK18" s="2"/>
      <c r="BL18" s="2"/>
      <c r="BM18" s="2"/>
      <c r="BN18" s="2"/>
      <c r="BO18" s="2"/>
      <c r="BP18" s="2"/>
      <c r="BQ18" s="2"/>
      <c r="BR18" s="2"/>
      <c r="BS18" s="2"/>
      <c r="BT18" s="2"/>
      <c r="BU18" s="2"/>
    </row>
    <row r="19" spans="2:73" ht="20.100000000000001" customHeight="1" x14ac:dyDescent="0.15">
      <c r="B19" s="515"/>
      <c r="C19" s="516"/>
      <c r="D19" s="516"/>
      <c r="E19" s="516"/>
      <c r="F19" s="516"/>
      <c r="G19" s="516"/>
      <c r="H19" s="516"/>
      <c r="I19" s="516"/>
      <c r="J19" s="494" t="s">
        <v>2007</v>
      </c>
      <c r="K19" s="495"/>
      <c r="L19" s="495"/>
      <c r="M19" s="495"/>
      <c r="N19" s="484"/>
      <c r="O19" s="485"/>
      <c r="P19" s="485"/>
      <c r="Q19" s="485"/>
      <c r="R19" s="485"/>
      <c r="S19" s="485"/>
      <c r="T19" s="485"/>
      <c r="U19" s="485"/>
      <c r="V19" s="485"/>
      <c r="W19" s="486"/>
      <c r="X19" s="483" t="s">
        <v>2004</v>
      </c>
      <c r="Y19" s="483"/>
      <c r="Z19" s="483"/>
      <c r="AA19" s="483"/>
      <c r="AB19" s="484"/>
      <c r="AC19" s="485"/>
      <c r="AD19" s="485"/>
      <c r="AE19" s="485"/>
      <c r="AF19" s="485"/>
      <c r="AG19" s="485"/>
      <c r="AH19" s="485"/>
      <c r="AI19" s="485"/>
      <c r="AJ19" s="485"/>
      <c r="AK19" s="487"/>
      <c r="AZ19" s="2"/>
      <c r="BA19" s="2"/>
      <c r="BB19" s="2"/>
      <c r="BC19" s="2"/>
      <c r="BD19" s="2"/>
      <c r="BE19" s="2"/>
      <c r="BF19" s="2"/>
      <c r="BG19" s="2"/>
      <c r="BH19" s="2"/>
      <c r="BI19" s="2"/>
      <c r="BJ19" s="2"/>
      <c r="BK19" s="2"/>
      <c r="BL19" s="2"/>
      <c r="BM19" s="2"/>
      <c r="BN19" s="2"/>
      <c r="BO19" s="2"/>
      <c r="BP19" s="2"/>
      <c r="BQ19" s="2"/>
      <c r="BR19" s="2"/>
      <c r="BS19" s="2"/>
      <c r="BT19" s="2"/>
      <c r="BU19" s="2"/>
    </row>
    <row r="20" spans="2:73" ht="20.100000000000001" customHeight="1" x14ac:dyDescent="0.15">
      <c r="B20" s="515" t="s">
        <v>1037</v>
      </c>
      <c r="C20" s="516"/>
      <c r="D20" s="516"/>
      <c r="E20" s="516"/>
      <c r="F20" s="516"/>
      <c r="G20" s="516"/>
      <c r="H20" s="516"/>
      <c r="I20" s="516"/>
      <c r="J20" s="483" t="s">
        <v>1033</v>
      </c>
      <c r="K20" s="483"/>
      <c r="L20" s="483"/>
      <c r="M20" s="483"/>
      <c r="N20" s="484"/>
      <c r="O20" s="485"/>
      <c r="P20" s="485"/>
      <c r="Q20" s="485"/>
      <c r="R20" s="485"/>
      <c r="S20" s="485"/>
      <c r="T20" s="485"/>
      <c r="U20" s="485"/>
      <c r="V20" s="485"/>
      <c r="W20" s="486"/>
      <c r="X20" s="513" t="s">
        <v>1034</v>
      </c>
      <c r="Y20" s="483"/>
      <c r="Z20" s="483"/>
      <c r="AA20" s="483"/>
      <c r="AB20" s="484"/>
      <c r="AC20" s="485"/>
      <c r="AD20" s="485"/>
      <c r="AE20" s="485"/>
      <c r="AF20" s="485"/>
      <c r="AG20" s="485"/>
      <c r="AH20" s="485"/>
      <c r="AI20" s="485"/>
      <c r="AJ20" s="485"/>
      <c r="AK20" s="487"/>
      <c r="AZ20" s="2"/>
      <c r="BA20" s="2"/>
      <c r="BB20" s="2"/>
      <c r="BC20" s="2"/>
      <c r="BD20" s="2"/>
      <c r="BE20" s="2"/>
      <c r="BF20" s="2"/>
      <c r="BG20" s="2"/>
      <c r="BH20" s="2"/>
      <c r="BI20" s="2"/>
      <c r="BJ20" s="2"/>
      <c r="BK20" s="2"/>
      <c r="BL20" s="2"/>
      <c r="BM20" s="2"/>
      <c r="BN20" s="2"/>
      <c r="BO20" s="2"/>
      <c r="BP20" s="2"/>
      <c r="BQ20" s="2"/>
      <c r="BR20" s="2"/>
      <c r="BS20" s="2"/>
      <c r="BT20" s="2"/>
      <c r="BU20" s="2"/>
    </row>
    <row r="21" spans="2:73" ht="20.100000000000001" customHeight="1" x14ac:dyDescent="0.15">
      <c r="B21" s="515"/>
      <c r="C21" s="516"/>
      <c r="D21" s="516"/>
      <c r="E21" s="516"/>
      <c r="F21" s="516"/>
      <c r="G21" s="516"/>
      <c r="H21" s="516"/>
      <c r="I21" s="516"/>
      <c r="J21" s="483" t="s">
        <v>1035</v>
      </c>
      <c r="K21" s="483"/>
      <c r="L21" s="483"/>
      <c r="M21" s="483"/>
      <c r="N21" s="484"/>
      <c r="O21" s="485"/>
      <c r="P21" s="485"/>
      <c r="Q21" s="485"/>
      <c r="R21" s="485"/>
      <c r="S21" s="485"/>
      <c r="T21" s="485"/>
      <c r="U21" s="485"/>
      <c r="V21" s="485"/>
      <c r="W21" s="486"/>
      <c r="X21" s="494" t="s">
        <v>1773</v>
      </c>
      <c r="Y21" s="495"/>
      <c r="Z21" s="495"/>
      <c r="AA21" s="495"/>
      <c r="AB21" s="484"/>
      <c r="AC21" s="485"/>
      <c r="AD21" s="485"/>
      <c r="AE21" s="485"/>
      <c r="AF21" s="485"/>
      <c r="AG21" s="485"/>
      <c r="AH21" s="485"/>
      <c r="AI21" s="485"/>
      <c r="AJ21" s="485"/>
      <c r="AK21" s="487"/>
      <c r="AZ21" s="2"/>
      <c r="BA21" s="2"/>
      <c r="BB21" s="2"/>
      <c r="BC21" s="2"/>
      <c r="BD21" s="2"/>
      <c r="BE21" s="2"/>
      <c r="BF21" s="2"/>
      <c r="BG21" s="2"/>
      <c r="BH21" s="2"/>
      <c r="BI21" s="2"/>
      <c r="BJ21" s="2"/>
      <c r="BK21" s="2"/>
      <c r="BL21" s="2"/>
      <c r="BM21" s="2"/>
      <c r="BN21" s="2"/>
      <c r="BO21" s="2"/>
      <c r="BP21" s="2"/>
      <c r="BQ21" s="2"/>
      <c r="BR21" s="2"/>
      <c r="BS21" s="2"/>
      <c r="BT21" s="2"/>
      <c r="BU21" s="2"/>
    </row>
    <row r="22" spans="2:73" ht="20.100000000000001" customHeight="1" x14ac:dyDescent="0.15">
      <c r="B22" s="515"/>
      <c r="C22" s="516"/>
      <c r="D22" s="516"/>
      <c r="E22" s="516"/>
      <c r="F22" s="516"/>
      <c r="G22" s="516"/>
      <c r="H22" s="516"/>
      <c r="I22" s="516"/>
      <c r="J22" s="494" t="s">
        <v>1774</v>
      </c>
      <c r="K22" s="495"/>
      <c r="L22" s="495"/>
      <c r="M22" s="495"/>
      <c r="N22" s="484"/>
      <c r="O22" s="485"/>
      <c r="P22" s="485"/>
      <c r="Q22" s="485"/>
      <c r="R22" s="485"/>
      <c r="S22" s="485"/>
      <c r="T22" s="485"/>
      <c r="U22" s="485"/>
      <c r="V22" s="485"/>
      <c r="W22" s="486"/>
      <c r="X22" s="483" t="s">
        <v>1036</v>
      </c>
      <c r="Y22" s="483"/>
      <c r="Z22" s="483"/>
      <c r="AA22" s="483"/>
      <c r="AB22" s="484"/>
      <c r="AC22" s="485"/>
      <c r="AD22" s="485"/>
      <c r="AE22" s="485"/>
      <c r="AF22" s="485"/>
      <c r="AG22" s="485"/>
      <c r="AH22" s="485"/>
      <c r="AI22" s="485"/>
      <c r="AJ22" s="485"/>
      <c r="AK22" s="487"/>
      <c r="AZ22" s="2"/>
      <c r="BA22" s="2"/>
      <c r="BB22" s="2"/>
      <c r="BC22" s="2"/>
      <c r="BD22" s="2"/>
      <c r="BE22" s="2"/>
      <c r="BF22" s="2"/>
      <c r="BG22" s="2"/>
      <c r="BH22" s="2"/>
      <c r="BI22" s="2"/>
      <c r="BJ22" s="2"/>
      <c r="BK22" s="2"/>
      <c r="BL22" s="2"/>
      <c r="BM22" s="2"/>
      <c r="BN22" s="2"/>
      <c r="BO22" s="2"/>
      <c r="BP22" s="2"/>
      <c r="BQ22" s="2"/>
      <c r="BR22" s="2"/>
      <c r="BS22" s="2"/>
      <c r="BT22" s="2"/>
      <c r="BU22" s="2"/>
    </row>
    <row r="23" spans="2:73" ht="20.100000000000001" customHeight="1" x14ac:dyDescent="0.15">
      <c r="B23" s="515" t="s">
        <v>1038</v>
      </c>
      <c r="C23" s="516"/>
      <c r="D23" s="516"/>
      <c r="E23" s="516"/>
      <c r="F23" s="516"/>
      <c r="G23" s="516"/>
      <c r="H23" s="516"/>
      <c r="I23" s="516"/>
      <c r="J23" s="483" t="s">
        <v>1033</v>
      </c>
      <c r="K23" s="483"/>
      <c r="L23" s="483"/>
      <c r="M23" s="483"/>
      <c r="N23" s="484"/>
      <c r="O23" s="485"/>
      <c r="P23" s="485"/>
      <c r="Q23" s="485"/>
      <c r="R23" s="485"/>
      <c r="S23" s="485"/>
      <c r="T23" s="485"/>
      <c r="U23" s="485"/>
      <c r="V23" s="485"/>
      <c r="W23" s="486"/>
      <c r="X23" s="513" t="s">
        <v>1034</v>
      </c>
      <c r="Y23" s="483"/>
      <c r="Z23" s="483"/>
      <c r="AA23" s="483"/>
      <c r="AB23" s="484"/>
      <c r="AC23" s="485"/>
      <c r="AD23" s="485"/>
      <c r="AE23" s="485"/>
      <c r="AF23" s="485"/>
      <c r="AG23" s="485"/>
      <c r="AH23" s="485"/>
      <c r="AI23" s="485"/>
      <c r="AJ23" s="485"/>
      <c r="AK23" s="487"/>
      <c r="AZ23" s="2"/>
      <c r="BA23" s="2"/>
      <c r="BB23" s="2"/>
      <c r="BC23" s="2"/>
      <c r="BD23" s="2"/>
      <c r="BE23" s="2"/>
      <c r="BF23" s="2"/>
      <c r="BG23" s="2"/>
      <c r="BH23" s="2"/>
      <c r="BI23" s="2"/>
      <c r="BJ23" s="2"/>
      <c r="BK23" s="2"/>
      <c r="BL23" s="2"/>
      <c r="BM23" s="2"/>
      <c r="BN23" s="2"/>
      <c r="BO23" s="2"/>
      <c r="BP23" s="2"/>
      <c r="BQ23" s="2"/>
      <c r="BR23" s="2"/>
      <c r="BS23" s="2"/>
      <c r="BT23" s="2"/>
      <c r="BU23" s="2"/>
    </row>
    <row r="24" spans="2:73" ht="20.100000000000001" customHeight="1" x14ac:dyDescent="0.15">
      <c r="B24" s="515"/>
      <c r="C24" s="516"/>
      <c r="D24" s="516"/>
      <c r="E24" s="516"/>
      <c r="F24" s="516"/>
      <c r="G24" s="516"/>
      <c r="H24" s="516"/>
      <c r="I24" s="516"/>
      <c r="J24" s="483" t="s">
        <v>1035</v>
      </c>
      <c r="K24" s="483"/>
      <c r="L24" s="483"/>
      <c r="M24" s="483"/>
      <c r="N24" s="484"/>
      <c r="O24" s="485"/>
      <c r="P24" s="485"/>
      <c r="Q24" s="485"/>
      <c r="R24" s="485"/>
      <c r="S24" s="485"/>
      <c r="T24" s="485"/>
      <c r="U24" s="485"/>
      <c r="V24" s="485"/>
      <c r="W24" s="486"/>
      <c r="X24" s="494" t="s">
        <v>1773</v>
      </c>
      <c r="Y24" s="495"/>
      <c r="Z24" s="495"/>
      <c r="AA24" s="495"/>
      <c r="AB24" s="484"/>
      <c r="AC24" s="485"/>
      <c r="AD24" s="485"/>
      <c r="AE24" s="485"/>
      <c r="AF24" s="485"/>
      <c r="AG24" s="485"/>
      <c r="AH24" s="485"/>
      <c r="AI24" s="485"/>
      <c r="AJ24" s="485"/>
      <c r="AK24" s="487"/>
      <c r="AZ24" s="2"/>
      <c r="BA24" s="2"/>
      <c r="BB24" s="2"/>
      <c r="BC24" s="2"/>
      <c r="BD24" s="2"/>
      <c r="BE24" s="2"/>
      <c r="BF24" s="2"/>
      <c r="BG24" s="2"/>
      <c r="BH24" s="2"/>
      <c r="BI24" s="2"/>
      <c r="BJ24" s="2"/>
      <c r="BK24" s="2"/>
      <c r="BL24" s="2"/>
      <c r="BM24" s="2"/>
      <c r="BN24" s="2"/>
      <c r="BO24" s="2"/>
      <c r="BP24" s="2"/>
      <c r="BQ24" s="2"/>
      <c r="BR24" s="2"/>
      <c r="BS24" s="2"/>
      <c r="BT24" s="2"/>
      <c r="BU24" s="2"/>
    </row>
    <row r="25" spans="2:73" ht="20.100000000000001" customHeight="1" thickBot="1" x14ac:dyDescent="0.2">
      <c r="B25" s="517"/>
      <c r="C25" s="518"/>
      <c r="D25" s="518"/>
      <c r="E25" s="518"/>
      <c r="F25" s="518"/>
      <c r="G25" s="518"/>
      <c r="H25" s="518"/>
      <c r="I25" s="518"/>
      <c r="J25" s="519" t="s">
        <v>1774</v>
      </c>
      <c r="K25" s="520"/>
      <c r="L25" s="520"/>
      <c r="M25" s="520"/>
      <c r="N25" s="521"/>
      <c r="O25" s="522"/>
      <c r="P25" s="522"/>
      <c r="Q25" s="522"/>
      <c r="R25" s="522"/>
      <c r="S25" s="522"/>
      <c r="T25" s="522"/>
      <c r="U25" s="522"/>
      <c r="V25" s="522"/>
      <c r="W25" s="523"/>
      <c r="X25" s="582" t="s">
        <v>1036</v>
      </c>
      <c r="Y25" s="582"/>
      <c r="Z25" s="582"/>
      <c r="AA25" s="582"/>
      <c r="AB25" s="521"/>
      <c r="AC25" s="522"/>
      <c r="AD25" s="522"/>
      <c r="AE25" s="522"/>
      <c r="AF25" s="522"/>
      <c r="AG25" s="522"/>
      <c r="AH25" s="522"/>
      <c r="AI25" s="522"/>
      <c r="AJ25" s="522"/>
      <c r="AK25" s="588"/>
      <c r="AZ25" s="2"/>
      <c r="BA25" s="2"/>
      <c r="BB25" s="2"/>
      <c r="BC25" s="2"/>
      <c r="BD25" s="2"/>
      <c r="BE25" s="2"/>
      <c r="BF25" s="2"/>
      <c r="BG25" s="2"/>
      <c r="BH25" s="2"/>
      <c r="BI25" s="2"/>
      <c r="BJ25" s="2"/>
      <c r="BK25" s="2"/>
      <c r="BL25" s="2"/>
      <c r="BM25" s="2"/>
      <c r="BN25" s="2"/>
      <c r="BO25" s="2"/>
      <c r="BP25" s="2"/>
      <c r="BQ25" s="2"/>
      <c r="BR25" s="2"/>
      <c r="BS25" s="2"/>
      <c r="BT25" s="2"/>
      <c r="BU25" s="2"/>
    </row>
    <row r="26" spans="2:73" ht="8.25" customHeight="1" x14ac:dyDescent="0.15">
      <c r="AZ26" s="2"/>
      <c r="BA26" s="2"/>
      <c r="BB26" s="2"/>
      <c r="BC26" s="2"/>
      <c r="BD26" s="2"/>
      <c r="BE26" s="2"/>
      <c r="BF26" s="2"/>
      <c r="BG26" s="2"/>
      <c r="BH26" s="2"/>
      <c r="BI26" s="2"/>
      <c r="BJ26" s="2"/>
      <c r="BK26" s="2"/>
      <c r="BL26" s="2"/>
      <c r="BM26" s="2"/>
      <c r="BN26" s="2"/>
      <c r="BO26" s="2"/>
      <c r="BP26" s="2"/>
      <c r="BQ26" s="2"/>
      <c r="BR26" s="2"/>
      <c r="BS26" s="2"/>
      <c r="BT26" s="2"/>
      <c r="BU26" s="2"/>
    </row>
    <row r="27" spans="2:73" ht="15" customHeight="1" thickBot="1" x14ac:dyDescent="0.2">
      <c r="B27" s="175" t="s">
        <v>2008</v>
      </c>
      <c r="AZ27" s="2"/>
      <c r="BA27" s="2"/>
      <c r="BB27" s="2"/>
      <c r="BC27" s="2"/>
      <c r="BD27" s="2"/>
      <c r="BE27" s="2"/>
      <c r="BF27" s="2"/>
      <c r="BG27" s="2"/>
      <c r="BH27" s="2"/>
      <c r="BI27" s="2"/>
      <c r="BJ27" s="2"/>
      <c r="BK27" s="2"/>
      <c r="BL27" s="2"/>
      <c r="BM27" s="2"/>
      <c r="BN27" s="2"/>
      <c r="BO27" s="2"/>
      <c r="BP27" s="2"/>
      <c r="BQ27" s="2"/>
      <c r="BR27" s="2"/>
      <c r="BS27" s="2"/>
      <c r="BT27" s="2"/>
      <c r="BU27" s="2"/>
    </row>
    <row r="28" spans="2:73" ht="20.100000000000001" customHeight="1" x14ac:dyDescent="0.15">
      <c r="B28" s="482" t="s">
        <v>1991</v>
      </c>
      <c r="C28" s="450"/>
      <c r="D28" s="496" t="s">
        <v>2261</v>
      </c>
      <c r="E28" s="497"/>
      <c r="F28" s="497"/>
      <c r="G28" s="498"/>
      <c r="H28" s="450" t="s">
        <v>171</v>
      </c>
      <c r="I28" s="450"/>
      <c r="J28" s="496" t="s">
        <v>2262</v>
      </c>
      <c r="K28" s="497"/>
      <c r="L28" s="497"/>
      <c r="M28" s="498"/>
      <c r="N28" s="450" t="s">
        <v>171</v>
      </c>
      <c r="O28" s="450"/>
      <c r="P28" s="496" t="s">
        <v>2263</v>
      </c>
      <c r="Q28" s="497"/>
      <c r="R28" s="497"/>
      <c r="S28" s="497"/>
      <c r="T28" s="450" t="s">
        <v>171</v>
      </c>
      <c r="U28" s="450"/>
      <c r="V28" s="585" t="s">
        <v>2264</v>
      </c>
      <c r="W28" s="586"/>
      <c r="X28" s="586"/>
      <c r="Y28" s="586"/>
      <c r="Z28" s="586"/>
      <c r="AA28" s="586"/>
      <c r="AB28" s="586"/>
      <c r="AC28" s="586"/>
      <c r="AD28" s="586"/>
      <c r="AE28" s="586"/>
      <c r="AF28" s="586"/>
      <c r="AG28" s="586"/>
      <c r="AH28" s="586"/>
      <c r="AI28" s="586"/>
      <c r="AJ28" s="586"/>
      <c r="AK28" s="587"/>
      <c r="AZ28" s="2"/>
      <c r="BA28" s="2"/>
      <c r="BB28" s="2"/>
      <c r="BC28" s="2"/>
      <c r="BD28" s="2"/>
      <c r="BE28" s="2"/>
      <c r="BF28" s="2"/>
      <c r="BG28" s="2"/>
      <c r="BH28" s="2"/>
      <c r="BI28" s="2"/>
      <c r="BJ28" s="2"/>
      <c r="BK28" s="2"/>
      <c r="BL28" s="2"/>
      <c r="BM28" s="2"/>
      <c r="BN28" s="2"/>
      <c r="BO28" s="2"/>
      <c r="BP28" s="2"/>
      <c r="BQ28" s="2"/>
      <c r="BR28" s="2"/>
      <c r="BS28" s="2"/>
      <c r="BT28" s="2"/>
      <c r="BU28" s="2"/>
    </row>
    <row r="29" spans="2:73" ht="20.100000000000001" customHeight="1" x14ac:dyDescent="0.15">
      <c r="B29" s="545" t="s">
        <v>171</v>
      </c>
      <c r="C29" s="546"/>
      <c r="D29" s="578" t="s">
        <v>2265</v>
      </c>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Z29" s="2"/>
      <c r="BA29" s="2"/>
      <c r="BB29" s="2"/>
      <c r="BC29" s="2"/>
      <c r="BD29" s="2"/>
      <c r="BE29" s="2"/>
      <c r="BF29" s="2"/>
      <c r="BG29" s="2"/>
      <c r="BH29" s="2"/>
      <c r="BI29" s="2"/>
      <c r="BJ29" s="2"/>
      <c r="BK29" s="2"/>
      <c r="BL29" s="2"/>
      <c r="BM29" s="2"/>
      <c r="BN29" s="2"/>
      <c r="BO29" s="2"/>
      <c r="BP29" s="2"/>
      <c r="BQ29" s="2"/>
      <c r="BR29" s="2"/>
      <c r="BS29" s="2"/>
      <c r="BT29" s="2"/>
      <c r="BU29" s="2"/>
    </row>
    <row r="30" spans="2:73" ht="20.100000000000001" customHeight="1" thickBot="1" x14ac:dyDescent="0.2">
      <c r="B30" s="581" t="s">
        <v>1039</v>
      </c>
      <c r="C30" s="582"/>
      <c r="D30" s="582"/>
      <c r="E30" s="582"/>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Z30" s="2"/>
      <c r="BA30" s="2"/>
      <c r="BB30" s="2"/>
      <c r="BC30" s="2"/>
      <c r="BD30" s="2"/>
      <c r="BE30" s="2"/>
      <c r="BF30" s="2"/>
      <c r="BG30" s="2"/>
      <c r="BH30" s="2"/>
      <c r="BI30" s="2"/>
      <c r="BJ30" s="2"/>
      <c r="BK30" s="2"/>
      <c r="BL30" s="2"/>
      <c r="BM30" s="2"/>
      <c r="BN30" s="2"/>
      <c r="BO30" s="2"/>
      <c r="BP30" s="2"/>
      <c r="BQ30" s="2"/>
      <c r="BR30" s="2"/>
      <c r="BS30" s="2"/>
      <c r="BT30" s="2"/>
      <c r="BU30" s="2"/>
    </row>
    <row r="31" spans="2:73" ht="8.25" customHeight="1" x14ac:dyDescent="0.15">
      <c r="AZ31" s="2"/>
      <c r="BA31" s="2"/>
      <c r="BB31" s="2"/>
      <c r="BC31" s="2"/>
      <c r="BD31" s="2"/>
      <c r="BE31" s="2"/>
      <c r="BF31" s="2"/>
      <c r="BG31" s="2"/>
      <c r="BH31" s="2"/>
      <c r="BI31" s="2"/>
      <c r="BJ31" s="2"/>
      <c r="BK31" s="2"/>
      <c r="BL31" s="2"/>
      <c r="BM31" s="2"/>
      <c r="BN31" s="2"/>
      <c r="BO31" s="2"/>
      <c r="BP31" s="2"/>
      <c r="BQ31" s="2"/>
      <c r="BR31" s="2"/>
      <c r="BS31" s="2"/>
      <c r="BT31" s="2"/>
      <c r="BU31" s="2"/>
    </row>
    <row r="32" spans="2:73" ht="15" customHeight="1" thickBot="1" x14ac:dyDescent="0.2">
      <c r="B32" s="175" t="s">
        <v>2012</v>
      </c>
      <c r="AZ32" s="2"/>
      <c r="BA32" s="2"/>
      <c r="BB32" s="2"/>
      <c r="BC32" s="2"/>
      <c r="BD32" s="2"/>
      <c r="BE32" s="2"/>
      <c r="BF32" s="2"/>
      <c r="BG32" s="2"/>
      <c r="BH32" s="2"/>
      <c r="BI32" s="2"/>
      <c r="BJ32" s="2"/>
      <c r="BK32" s="2"/>
      <c r="BL32" s="2"/>
      <c r="BM32" s="2"/>
      <c r="BN32" s="2"/>
      <c r="BO32" s="2"/>
      <c r="BP32" s="2"/>
      <c r="BQ32" s="2"/>
      <c r="BR32" s="2"/>
      <c r="BS32" s="2"/>
      <c r="BT32" s="2"/>
      <c r="BU32" s="2"/>
    </row>
    <row r="33" spans="2:73" ht="20.100000000000001" customHeight="1" x14ac:dyDescent="0.15">
      <c r="B33" s="482" t="s">
        <v>1991</v>
      </c>
      <c r="C33" s="450"/>
      <c r="D33" s="496" t="s">
        <v>2261</v>
      </c>
      <c r="E33" s="497"/>
      <c r="F33" s="497"/>
      <c r="G33" s="498"/>
      <c r="H33" s="450" t="s">
        <v>171</v>
      </c>
      <c r="I33" s="450"/>
      <c r="J33" s="496" t="s">
        <v>2262</v>
      </c>
      <c r="K33" s="497"/>
      <c r="L33" s="497"/>
      <c r="M33" s="498"/>
      <c r="N33" s="450" t="s">
        <v>171</v>
      </c>
      <c r="O33" s="450"/>
      <c r="P33" s="496" t="s">
        <v>2263</v>
      </c>
      <c r="Q33" s="497"/>
      <c r="R33" s="497"/>
      <c r="S33" s="497"/>
      <c r="T33" s="450" t="s">
        <v>171</v>
      </c>
      <c r="U33" s="450"/>
      <c r="V33" s="532" t="s">
        <v>2009</v>
      </c>
      <c r="W33" s="533"/>
      <c r="X33" s="533"/>
      <c r="Y33" s="533"/>
      <c r="Z33" s="533"/>
      <c r="AA33" s="533"/>
      <c r="AB33" s="533"/>
      <c r="AC33" s="533"/>
      <c r="AD33" s="533"/>
      <c r="AE33" s="533"/>
      <c r="AF33" s="533"/>
      <c r="AG33" s="533"/>
      <c r="AH33" s="533"/>
      <c r="AI33" s="533"/>
      <c r="AJ33" s="533"/>
      <c r="AK33" s="534"/>
      <c r="AZ33" s="2"/>
      <c r="BA33" s="2"/>
      <c r="BB33" s="2"/>
      <c r="BC33" s="2"/>
      <c r="BD33" s="2"/>
      <c r="BE33" s="2"/>
      <c r="BF33" s="2"/>
      <c r="BG33" s="2"/>
      <c r="BH33" s="2"/>
      <c r="BI33" s="2"/>
      <c r="BJ33" s="2"/>
      <c r="BK33" s="2"/>
      <c r="BL33" s="2"/>
      <c r="BM33" s="2"/>
      <c r="BN33" s="2"/>
      <c r="BO33" s="2"/>
      <c r="BP33" s="2"/>
      <c r="BQ33" s="2"/>
      <c r="BR33" s="2"/>
      <c r="BS33" s="2"/>
      <c r="BT33" s="2"/>
      <c r="BU33" s="2"/>
    </row>
    <row r="34" spans="2:73" ht="20.100000000000001" customHeight="1" x14ac:dyDescent="0.15">
      <c r="B34" s="545" t="s">
        <v>171</v>
      </c>
      <c r="C34" s="546"/>
      <c r="D34" s="565" t="s">
        <v>2003</v>
      </c>
      <c r="E34" s="566"/>
      <c r="F34" s="566"/>
      <c r="G34" s="566"/>
      <c r="H34" s="566"/>
      <c r="I34" s="566"/>
      <c r="J34" s="567" t="s">
        <v>2266</v>
      </c>
      <c r="K34" s="568"/>
      <c r="L34" s="568"/>
      <c r="M34" s="568"/>
      <c r="N34" s="568"/>
      <c r="O34" s="569"/>
      <c r="P34" s="484"/>
      <c r="Q34" s="485"/>
      <c r="R34" s="485"/>
      <c r="S34" s="485"/>
      <c r="T34" s="485"/>
      <c r="U34" s="485"/>
      <c r="V34" s="485"/>
      <c r="W34" s="485"/>
      <c r="X34" s="485"/>
      <c r="Y34" s="485"/>
      <c r="Z34" s="485"/>
      <c r="AA34" s="485"/>
      <c r="AB34" s="485"/>
      <c r="AC34" s="546" t="s">
        <v>171</v>
      </c>
      <c r="AD34" s="546"/>
      <c r="AE34" s="547" t="s">
        <v>2010</v>
      </c>
      <c r="AF34" s="548"/>
      <c r="AG34" s="548"/>
      <c r="AH34" s="548"/>
      <c r="AI34" s="548"/>
      <c r="AJ34" s="548"/>
      <c r="AK34" s="613"/>
      <c r="AZ34" s="2"/>
      <c r="BA34" s="2"/>
      <c r="BB34" s="2"/>
      <c r="BC34" s="2"/>
      <c r="BD34" s="2"/>
      <c r="BE34" s="2"/>
      <c r="BF34" s="2"/>
      <c r="BG34" s="2"/>
      <c r="BH34" s="2"/>
      <c r="BI34" s="2"/>
      <c r="BJ34" s="2"/>
      <c r="BK34" s="2"/>
      <c r="BL34" s="2"/>
      <c r="BM34" s="2"/>
      <c r="BN34" s="2"/>
      <c r="BO34" s="2"/>
      <c r="BP34" s="2"/>
      <c r="BQ34" s="2"/>
      <c r="BR34" s="2"/>
      <c r="BS34" s="2"/>
      <c r="BT34" s="2"/>
      <c r="BU34" s="2"/>
    </row>
    <row r="35" spans="2:73" ht="20.100000000000001" customHeight="1" x14ac:dyDescent="0.15">
      <c r="B35" s="604" t="s">
        <v>2267</v>
      </c>
      <c r="C35" s="605"/>
      <c r="D35" s="483" t="s">
        <v>1033</v>
      </c>
      <c r="E35" s="483"/>
      <c r="F35" s="483"/>
      <c r="G35" s="483"/>
      <c r="H35" s="510"/>
      <c r="I35" s="511"/>
      <c r="J35" s="511"/>
      <c r="K35" s="511"/>
      <c r="L35" s="511"/>
      <c r="M35" s="511"/>
      <c r="N35" s="511"/>
      <c r="O35" s="511"/>
      <c r="P35" s="511"/>
      <c r="Q35" s="511"/>
      <c r="R35" s="511"/>
      <c r="S35" s="511"/>
      <c r="T35" s="512"/>
      <c r="U35" s="476" t="s">
        <v>2268</v>
      </c>
      <c r="V35" s="477"/>
      <c r="W35" s="454"/>
      <c r="X35" s="570"/>
      <c r="Y35" s="571"/>
      <c r="Z35" s="571"/>
      <c r="AA35" s="571"/>
      <c r="AB35" s="572"/>
      <c r="AC35" s="483" t="s">
        <v>1034</v>
      </c>
      <c r="AD35" s="483"/>
      <c r="AE35" s="483"/>
      <c r="AF35" s="483"/>
      <c r="AG35" s="570"/>
      <c r="AH35" s="571"/>
      <c r="AI35" s="571"/>
      <c r="AJ35" s="571"/>
      <c r="AK35" s="614"/>
      <c r="AZ35" s="2"/>
      <c r="BA35" s="2"/>
      <c r="BB35" s="2"/>
      <c r="BC35" s="2"/>
      <c r="BD35" s="2"/>
      <c r="BE35" s="2"/>
      <c r="BF35" s="2"/>
      <c r="BG35" s="2"/>
      <c r="BH35" s="2"/>
      <c r="BI35" s="2"/>
      <c r="BJ35" s="2"/>
      <c r="BK35" s="2"/>
      <c r="BL35" s="2"/>
      <c r="BM35" s="2"/>
      <c r="BN35" s="2"/>
      <c r="BO35" s="2"/>
      <c r="BP35" s="2"/>
      <c r="BQ35" s="2"/>
      <c r="BR35" s="2"/>
      <c r="BS35" s="2"/>
      <c r="BT35" s="2"/>
      <c r="BU35" s="2"/>
    </row>
    <row r="36" spans="2:73" ht="20.100000000000001" customHeight="1" x14ac:dyDescent="0.15">
      <c r="B36" s="604"/>
      <c r="C36" s="605"/>
      <c r="D36" s="483" t="s">
        <v>1041</v>
      </c>
      <c r="E36" s="483"/>
      <c r="F36" s="483"/>
      <c r="G36" s="483"/>
      <c r="H36" s="177" t="s">
        <v>1042</v>
      </c>
      <c r="I36" s="574"/>
      <c r="J36" s="574"/>
      <c r="K36" s="574"/>
      <c r="L36" s="178" t="s">
        <v>1043</v>
      </c>
      <c r="M36" s="574"/>
      <c r="N36" s="574"/>
      <c r="O36" s="608"/>
      <c r="P36" s="511"/>
      <c r="Q36" s="511"/>
      <c r="R36" s="511"/>
      <c r="S36" s="511"/>
      <c r="T36" s="511"/>
      <c r="U36" s="511"/>
      <c r="V36" s="511"/>
      <c r="W36" s="511"/>
      <c r="X36" s="511"/>
      <c r="Y36" s="511"/>
      <c r="Z36" s="511"/>
      <c r="AA36" s="511"/>
      <c r="AB36" s="511"/>
      <c r="AC36" s="511"/>
      <c r="AD36" s="511"/>
      <c r="AE36" s="511"/>
      <c r="AF36" s="511"/>
      <c r="AG36" s="511"/>
      <c r="AH36" s="511"/>
      <c r="AI36" s="511"/>
      <c r="AJ36" s="511"/>
      <c r="AK36" s="609"/>
      <c r="AZ36" s="2"/>
      <c r="BA36" s="2"/>
      <c r="BB36" s="2"/>
      <c r="BC36" s="2"/>
      <c r="BD36" s="2"/>
      <c r="BE36" s="2"/>
      <c r="BF36" s="2"/>
      <c r="BG36" s="2"/>
      <c r="BH36" s="2"/>
      <c r="BI36" s="2"/>
      <c r="BJ36" s="2"/>
      <c r="BK36" s="2"/>
      <c r="BL36" s="2"/>
      <c r="BM36" s="2"/>
      <c r="BN36" s="2"/>
      <c r="BO36" s="2"/>
      <c r="BP36" s="2"/>
      <c r="BQ36" s="2"/>
      <c r="BR36" s="2"/>
      <c r="BS36" s="2"/>
      <c r="BT36" s="2"/>
      <c r="BU36" s="2"/>
    </row>
    <row r="37" spans="2:73" ht="20.100000000000001" customHeight="1" thickBot="1" x14ac:dyDescent="0.2">
      <c r="B37" s="606"/>
      <c r="C37" s="607"/>
      <c r="D37" s="582" t="s">
        <v>1035</v>
      </c>
      <c r="E37" s="582"/>
      <c r="F37" s="582"/>
      <c r="G37" s="582"/>
      <c r="H37" s="610"/>
      <c r="I37" s="610"/>
      <c r="J37" s="610"/>
      <c r="K37" s="610"/>
      <c r="L37" s="610"/>
      <c r="M37" s="610"/>
      <c r="N37" s="610"/>
      <c r="O37" s="610"/>
      <c r="P37" s="610"/>
      <c r="Q37" s="610"/>
      <c r="R37" s="610"/>
      <c r="S37" s="610"/>
      <c r="T37" s="610"/>
      <c r="U37" s="611" t="s">
        <v>2004</v>
      </c>
      <c r="V37" s="611"/>
      <c r="W37" s="611"/>
      <c r="X37" s="611"/>
      <c r="Y37" s="610"/>
      <c r="Z37" s="610"/>
      <c r="AA37" s="610"/>
      <c r="AB37" s="610"/>
      <c r="AC37" s="610"/>
      <c r="AD37" s="610"/>
      <c r="AE37" s="610"/>
      <c r="AF37" s="610"/>
      <c r="AG37" s="610"/>
      <c r="AH37" s="610"/>
      <c r="AI37" s="610"/>
      <c r="AJ37" s="610"/>
      <c r="AK37" s="612"/>
      <c r="AZ37" s="2"/>
      <c r="BA37" s="2"/>
      <c r="BB37" s="2"/>
      <c r="BC37" s="2"/>
      <c r="BD37" s="2"/>
      <c r="BE37" s="2"/>
      <c r="BF37" s="2"/>
      <c r="BG37" s="2"/>
      <c r="BH37" s="2"/>
      <c r="BI37" s="2"/>
      <c r="BJ37" s="2"/>
      <c r="BK37" s="2"/>
      <c r="BL37" s="2"/>
      <c r="BM37" s="2"/>
      <c r="BN37" s="2"/>
      <c r="BO37" s="2"/>
      <c r="BP37" s="2"/>
      <c r="BQ37" s="2"/>
      <c r="BR37" s="2"/>
      <c r="BS37" s="2"/>
      <c r="BT37" s="2"/>
      <c r="BU37" s="2"/>
    </row>
    <row r="38" spans="2:73" ht="8.25" customHeight="1" x14ac:dyDescent="0.15">
      <c r="AZ38" s="2"/>
      <c r="BA38" s="2"/>
      <c r="BB38" s="2"/>
      <c r="BC38" s="2"/>
      <c r="BD38" s="2"/>
      <c r="BE38" s="2"/>
      <c r="BF38" s="2"/>
      <c r="BG38" s="2"/>
      <c r="BH38" s="2"/>
      <c r="BI38" s="2"/>
      <c r="BJ38" s="2"/>
      <c r="BK38" s="2"/>
      <c r="BL38" s="2"/>
      <c r="BM38" s="2"/>
      <c r="BN38" s="2"/>
      <c r="BO38" s="2"/>
      <c r="BP38" s="2"/>
      <c r="BQ38" s="2"/>
      <c r="BR38" s="2"/>
      <c r="BS38" s="2"/>
      <c r="BT38" s="2"/>
      <c r="BU38" s="2"/>
    </row>
    <row r="39" spans="2:73" ht="15" customHeight="1" thickBot="1" x14ac:dyDescent="0.2">
      <c r="B39" s="175" t="s">
        <v>2013</v>
      </c>
      <c r="AZ39" s="2"/>
      <c r="BA39" s="2"/>
      <c r="BB39" s="2"/>
      <c r="BC39" s="2"/>
      <c r="BD39" s="2"/>
      <c r="BE39" s="2"/>
      <c r="BF39" s="2"/>
      <c r="BG39" s="2"/>
      <c r="BH39" s="2"/>
      <c r="BI39" s="2"/>
      <c r="BJ39" s="2"/>
      <c r="BK39" s="2"/>
      <c r="BL39" s="2"/>
      <c r="BM39" s="2"/>
      <c r="BN39" s="2"/>
      <c r="BO39" s="2"/>
      <c r="BP39" s="2"/>
      <c r="BQ39" s="2"/>
      <c r="BR39" s="2"/>
      <c r="BS39" s="2"/>
      <c r="BT39" s="2"/>
      <c r="BU39" s="2"/>
    </row>
    <row r="40" spans="2:73" ht="20.100000000000001" customHeight="1" x14ac:dyDescent="0.15">
      <c r="B40" s="482" t="s">
        <v>1991</v>
      </c>
      <c r="C40" s="450"/>
      <c r="D40" s="496" t="s">
        <v>2261</v>
      </c>
      <c r="E40" s="497"/>
      <c r="F40" s="497"/>
      <c r="G40" s="498"/>
      <c r="H40" s="450" t="s">
        <v>171</v>
      </c>
      <c r="I40" s="450"/>
      <c r="J40" s="496" t="s">
        <v>2262</v>
      </c>
      <c r="K40" s="497"/>
      <c r="L40" s="497"/>
      <c r="M40" s="498"/>
      <c r="N40" s="450" t="s">
        <v>171</v>
      </c>
      <c r="O40" s="450"/>
      <c r="P40" s="496" t="s">
        <v>2263</v>
      </c>
      <c r="Q40" s="497"/>
      <c r="R40" s="497"/>
      <c r="S40" s="497"/>
      <c r="T40" s="450" t="s">
        <v>171</v>
      </c>
      <c r="U40" s="450"/>
      <c r="V40" s="532" t="s">
        <v>2009</v>
      </c>
      <c r="W40" s="533"/>
      <c r="X40" s="533"/>
      <c r="Y40" s="533"/>
      <c r="Z40" s="533"/>
      <c r="AA40" s="533"/>
      <c r="AB40" s="533"/>
      <c r="AC40" s="533"/>
      <c r="AD40" s="533"/>
      <c r="AE40" s="533"/>
      <c r="AF40" s="533"/>
      <c r="AG40" s="533"/>
      <c r="AH40" s="533"/>
      <c r="AI40" s="533"/>
      <c r="AJ40" s="533"/>
      <c r="AK40" s="534"/>
      <c r="AZ40" s="2"/>
      <c r="BA40" s="2"/>
      <c r="BB40" s="2"/>
      <c r="BC40" s="2"/>
      <c r="BD40" s="2"/>
      <c r="BE40" s="2"/>
      <c r="BF40" s="2"/>
      <c r="BG40" s="2"/>
      <c r="BH40" s="2"/>
      <c r="BI40" s="2"/>
      <c r="BJ40" s="2"/>
      <c r="BK40" s="2"/>
      <c r="BL40" s="2"/>
      <c r="BM40" s="2"/>
      <c r="BN40" s="2"/>
      <c r="BO40" s="2"/>
      <c r="BP40" s="2"/>
      <c r="BQ40" s="2"/>
      <c r="BR40" s="2"/>
      <c r="BS40" s="2"/>
      <c r="BT40" s="2"/>
      <c r="BU40" s="2"/>
    </row>
    <row r="41" spans="2:73" ht="20.100000000000001" customHeight="1" x14ac:dyDescent="0.15">
      <c r="B41" s="545" t="s">
        <v>171</v>
      </c>
      <c r="C41" s="546"/>
      <c r="D41" s="565" t="s">
        <v>2003</v>
      </c>
      <c r="E41" s="566"/>
      <c r="F41" s="566"/>
      <c r="G41" s="566"/>
      <c r="H41" s="566"/>
      <c r="I41" s="566"/>
      <c r="J41" s="567" t="s">
        <v>2266</v>
      </c>
      <c r="K41" s="568"/>
      <c r="L41" s="568"/>
      <c r="M41" s="568"/>
      <c r="N41" s="568"/>
      <c r="O41" s="569"/>
      <c r="P41" s="573"/>
      <c r="Q41" s="574"/>
      <c r="R41" s="574"/>
      <c r="S41" s="574"/>
      <c r="T41" s="574"/>
      <c r="U41" s="574"/>
      <c r="V41" s="574"/>
      <c r="W41" s="574"/>
      <c r="X41" s="574"/>
      <c r="Y41" s="574"/>
      <c r="Z41" s="574"/>
      <c r="AA41" s="574"/>
      <c r="AB41" s="574"/>
      <c r="AC41" s="546" t="s">
        <v>171</v>
      </c>
      <c r="AD41" s="546"/>
      <c r="AE41" s="547" t="s">
        <v>2010</v>
      </c>
      <c r="AF41" s="548"/>
      <c r="AG41" s="548"/>
      <c r="AH41" s="548"/>
      <c r="AI41" s="548"/>
      <c r="AJ41" s="548"/>
      <c r="AK41" s="613"/>
      <c r="AZ41" s="2"/>
      <c r="BA41" s="2"/>
      <c r="BB41" s="2"/>
      <c r="BC41" s="2"/>
      <c r="BD41" s="2"/>
      <c r="BE41" s="2"/>
      <c r="BF41" s="2"/>
      <c r="BG41" s="2"/>
      <c r="BH41" s="2"/>
      <c r="BI41" s="2"/>
      <c r="BJ41" s="2"/>
      <c r="BK41" s="2"/>
      <c r="BL41" s="2"/>
      <c r="BM41" s="2"/>
      <c r="BN41" s="2"/>
      <c r="BO41" s="2"/>
      <c r="BP41" s="2"/>
      <c r="BQ41" s="2"/>
      <c r="BR41" s="2"/>
      <c r="BS41" s="2"/>
      <c r="BT41" s="2"/>
      <c r="BU41" s="2"/>
    </row>
    <row r="42" spans="2:73" ht="20.100000000000001" customHeight="1" x14ac:dyDescent="0.15">
      <c r="B42" s="604" t="s">
        <v>2267</v>
      </c>
      <c r="C42" s="605"/>
      <c r="D42" s="483" t="s">
        <v>1033</v>
      </c>
      <c r="E42" s="483"/>
      <c r="F42" s="483"/>
      <c r="G42" s="483"/>
      <c r="H42" s="529"/>
      <c r="I42" s="530"/>
      <c r="J42" s="530"/>
      <c r="K42" s="530"/>
      <c r="L42" s="530"/>
      <c r="M42" s="530"/>
      <c r="N42" s="530"/>
      <c r="O42" s="530"/>
      <c r="P42" s="530"/>
      <c r="Q42" s="530"/>
      <c r="R42" s="530"/>
      <c r="S42" s="530"/>
      <c r="T42" s="531"/>
      <c r="U42" s="476" t="s">
        <v>2268</v>
      </c>
      <c r="V42" s="477"/>
      <c r="W42" s="454"/>
      <c r="X42" s="575"/>
      <c r="Y42" s="576"/>
      <c r="Z42" s="576"/>
      <c r="AA42" s="576"/>
      <c r="AB42" s="577"/>
      <c r="AC42" s="483" t="s">
        <v>1034</v>
      </c>
      <c r="AD42" s="483"/>
      <c r="AE42" s="483"/>
      <c r="AF42" s="483"/>
      <c r="AG42" s="619"/>
      <c r="AH42" s="620"/>
      <c r="AI42" s="620"/>
      <c r="AJ42" s="620"/>
      <c r="AK42" s="621"/>
      <c r="AZ42" s="2"/>
      <c r="BA42" s="2"/>
      <c r="BB42" s="2"/>
      <c r="BC42" s="2"/>
      <c r="BD42" s="2"/>
      <c r="BE42" s="2"/>
      <c r="BF42" s="2"/>
      <c r="BG42" s="2"/>
      <c r="BH42" s="2"/>
      <c r="BI42" s="2"/>
      <c r="BJ42" s="2"/>
      <c r="BK42" s="2"/>
      <c r="BL42" s="2"/>
      <c r="BM42" s="2"/>
      <c r="BN42" s="2"/>
      <c r="BO42" s="2"/>
      <c r="BP42" s="2"/>
      <c r="BQ42" s="2"/>
      <c r="BR42" s="2"/>
      <c r="BS42" s="2"/>
      <c r="BT42" s="2"/>
      <c r="BU42" s="2"/>
    </row>
    <row r="43" spans="2:73" ht="20.100000000000001" customHeight="1" x14ac:dyDescent="0.15">
      <c r="B43" s="604"/>
      <c r="C43" s="605"/>
      <c r="D43" s="483" t="s">
        <v>1041</v>
      </c>
      <c r="E43" s="483"/>
      <c r="F43" s="483"/>
      <c r="G43" s="483"/>
      <c r="H43" s="177" t="s">
        <v>1042</v>
      </c>
      <c r="I43" s="574"/>
      <c r="J43" s="574"/>
      <c r="K43" s="574"/>
      <c r="L43" s="178" t="s">
        <v>1043</v>
      </c>
      <c r="M43" s="574"/>
      <c r="N43" s="574"/>
      <c r="O43" s="608"/>
      <c r="P43" s="615"/>
      <c r="Q43" s="615"/>
      <c r="R43" s="615"/>
      <c r="S43" s="615"/>
      <c r="T43" s="615"/>
      <c r="U43" s="615"/>
      <c r="V43" s="615"/>
      <c r="W43" s="615"/>
      <c r="X43" s="615"/>
      <c r="Y43" s="615"/>
      <c r="Z43" s="615"/>
      <c r="AA43" s="615"/>
      <c r="AB43" s="615"/>
      <c r="AC43" s="615"/>
      <c r="AD43" s="615"/>
      <c r="AE43" s="615"/>
      <c r="AF43" s="615"/>
      <c r="AG43" s="615"/>
      <c r="AH43" s="615"/>
      <c r="AI43" s="615"/>
      <c r="AJ43" s="615"/>
      <c r="AK43" s="616"/>
      <c r="AZ43" s="2"/>
      <c r="BA43" s="2"/>
      <c r="BB43" s="2"/>
      <c r="BC43" s="2"/>
      <c r="BD43" s="2"/>
      <c r="BE43" s="2"/>
      <c r="BF43" s="2"/>
      <c r="BG43" s="2"/>
      <c r="BH43" s="2"/>
      <c r="BI43" s="2"/>
      <c r="BJ43" s="2"/>
      <c r="BK43" s="2"/>
      <c r="BL43" s="2"/>
      <c r="BM43" s="2"/>
      <c r="BN43" s="2"/>
      <c r="BO43" s="2"/>
      <c r="BP43" s="2"/>
      <c r="BQ43" s="2"/>
      <c r="BR43" s="2"/>
      <c r="BS43" s="2"/>
      <c r="BT43" s="2"/>
      <c r="BU43" s="2"/>
    </row>
    <row r="44" spans="2:73" ht="20.100000000000001" customHeight="1" thickBot="1" x14ac:dyDescent="0.2">
      <c r="B44" s="606"/>
      <c r="C44" s="607"/>
      <c r="D44" s="582" t="s">
        <v>1035</v>
      </c>
      <c r="E44" s="582"/>
      <c r="F44" s="582"/>
      <c r="G44" s="582"/>
      <c r="H44" s="617"/>
      <c r="I44" s="617"/>
      <c r="J44" s="617"/>
      <c r="K44" s="617"/>
      <c r="L44" s="617"/>
      <c r="M44" s="617"/>
      <c r="N44" s="617"/>
      <c r="O44" s="617"/>
      <c r="P44" s="617"/>
      <c r="Q44" s="617"/>
      <c r="R44" s="617"/>
      <c r="S44" s="617"/>
      <c r="T44" s="617"/>
      <c r="U44" s="611" t="s">
        <v>2004</v>
      </c>
      <c r="V44" s="611"/>
      <c r="W44" s="611"/>
      <c r="X44" s="611"/>
      <c r="Y44" s="617"/>
      <c r="Z44" s="617"/>
      <c r="AA44" s="617"/>
      <c r="AB44" s="617"/>
      <c r="AC44" s="617"/>
      <c r="AD44" s="617"/>
      <c r="AE44" s="617"/>
      <c r="AF44" s="617"/>
      <c r="AG44" s="617"/>
      <c r="AH44" s="617"/>
      <c r="AI44" s="617"/>
      <c r="AJ44" s="617"/>
      <c r="AK44" s="618"/>
      <c r="AZ44" s="2"/>
      <c r="BA44" s="2"/>
      <c r="BB44" s="2"/>
      <c r="BC44" s="2"/>
      <c r="BD44" s="2"/>
      <c r="BE44" s="2"/>
      <c r="BF44" s="2"/>
      <c r="BG44" s="2"/>
      <c r="BH44" s="2"/>
      <c r="BI44" s="2"/>
      <c r="BJ44" s="2"/>
      <c r="BK44" s="2"/>
      <c r="BL44" s="2"/>
      <c r="BM44" s="2"/>
      <c r="BN44" s="2"/>
      <c r="BO44" s="2"/>
      <c r="BP44" s="2"/>
      <c r="BQ44" s="2"/>
      <c r="BR44" s="2"/>
      <c r="BS44" s="2"/>
      <c r="BT44" s="2"/>
      <c r="BU44" s="2"/>
    </row>
    <row r="45" spans="2:73" ht="8.25" customHeight="1" x14ac:dyDescent="0.15">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Z45" s="2"/>
      <c r="BA45" s="2"/>
      <c r="BB45" s="2"/>
      <c r="BC45" s="2"/>
      <c r="BD45" s="2"/>
      <c r="BE45" s="2"/>
      <c r="BF45" s="2"/>
      <c r="BG45" s="2"/>
      <c r="BH45" s="2"/>
      <c r="BI45" s="2"/>
      <c r="BJ45" s="2"/>
      <c r="BK45" s="2"/>
      <c r="BL45" s="2"/>
      <c r="BM45" s="2"/>
      <c r="BN45" s="2"/>
      <c r="BO45" s="2"/>
      <c r="BP45" s="2"/>
      <c r="BQ45" s="2"/>
      <c r="BR45" s="2"/>
      <c r="BS45" s="2"/>
      <c r="BT45" s="2"/>
      <c r="BU45" s="2"/>
    </row>
    <row r="46" spans="2:73" ht="15" customHeight="1" thickBot="1" x14ac:dyDescent="0.2">
      <c r="B46" s="175" t="s">
        <v>2014</v>
      </c>
      <c r="AZ46" s="2"/>
      <c r="BA46" s="2"/>
      <c r="BB46" s="2"/>
      <c r="BC46" s="2"/>
      <c r="BD46" s="2"/>
      <c r="BE46" s="2"/>
      <c r="BF46" s="2"/>
      <c r="BG46" s="2"/>
      <c r="BH46" s="2"/>
      <c r="BI46" s="2"/>
      <c r="BJ46" s="2"/>
      <c r="BK46" s="2"/>
      <c r="BL46" s="2"/>
      <c r="BM46" s="2"/>
      <c r="BN46" s="2"/>
      <c r="BO46" s="2"/>
      <c r="BP46" s="2"/>
      <c r="BQ46" s="2"/>
      <c r="BR46" s="2"/>
      <c r="BS46" s="2"/>
      <c r="BT46" s="2"/>
      <c r="BU46" s="2"/>
    </row>
    <row r="47" spans="2:73" ht="13.5" customHeight="1" x14ac:dyDescent="0.15">
      <c r="B47" s="499" t="s">
        <v>171</v>
      </c>
      <c r="C47" s="500"/>
      <c r="D47" s="496" t="s">
        <v>1776</v>
      </c>
      <c r="E47" s="497"/>
      <c r="F47" s="497"/>
      <c r="G47" s="498"/>
      <c r="H47" s="461" t="s">
        <v>171</v>
      </c>
      <c r="I47" s="500"/>
      <c r="J47" s="553" t="s">
        <v>2269</v>
      </c>
      <c r="K47" s="554"/>
      <c r="L47" s="554"/>
      <c r="M47" s="554"/>
      <c r="N47" s="554"/>
      <c r="O47" s="554"/>
      <c r="P47" s="554"/>
      <c r="Q47" s="461" t="s">
        <v>171</v>
      </c>
      <c r="R47" s="500"/>
      <c r="S47" s="559" t="s">
        <v>2016</v>
      </c>
      <c r="T47" s="559"/>
      <c r="U47" s="560"/>
      <c r="V47" s="450" t="s">
        <v>171</v>
      </c>
      <c r="W47" s="450"/>
      <c r="X47" s="459" t="s">
        <v>2017</v>
      </c>
      <c r="Y47" s="460"/>
      <c r="Z47" s="460"/>
      <c r="AA47" s="451"/>
      <c r="AB47" s="461" t="s">
        <v>171</v>
      </c>
      <c r="AC47" s="462"/>
      <c r="AD47" s="467" t="s">
        <v>2270</v>
      </c>
      <c r="AE47" s="468"/>
      <c r="AF47" s="468"/>
      <c r="AG47" s="469"/>
      <c r="AH47" s="450" t="s">
        <v>171</v>
      </c>
      <c r="AI47" s="450"/>
      <c r="AJ47" s="451" t="s">
        <v>819</v>
      </c>
      <c r="AK47" s="452"/>
      <c r="AL47" s="2"/>
      <c r="AM47" s="2"/>
      <c r="AN47" s="2"/>
      <c r="AO47" s="2"/>
      <c r="AP47" s="2"/>
      <c r="AQ47" s="2"/>
      <c r="AZ47" s="2"/>
      <c r="BA47" s="2"/>
      <c r="BB47" s="2"/>
      <c r="BC47" s="2"/>
      <c r="BD47" s="2"/>
      <c r="BE47" s="2"/>
      <c r="BF47" s="2"/>
      <c r="BG47" s="2"/>
      <c r="BH47" s="2"/>
      <c r="BI47" s="2"/>
      <c r="BJ47" s="2"/>
      <c r="BK47" s="2"/>
      <c r="BL47" s="2"/>
      <c r="BM47" s="2"/>
      <c r="BN47" s="2"/>
      <c r="BO47" s="2"/>
      <c r="BP47" s="2"/>
      <c r="BQ47" s="2"/>
      <c r="BR47" s="2"/>
      <c r="BS47" s="2"/>
      <c r="BT47" s="2"/>
      <c r="BU47" s="2"/>
    </row>
    <row r="48" spans="2:73" ht="13.5" customHeight="1" x14ac:dyDescent="0.15">
      <c r="B48" s="501"/>
      <c r="C48" s="502"/>
      <c r="D48" s="547"/>
      <c r="E48" s="548"/>
      <c r="F48" s="548"/>
      <c r="G48" s="549"/>
      <c r="H48" s="463"/>
      <c r="I48" s="502"/>
      <c r="J48" s="555"/>
      <c r="K48" s="556"/>
      <c r="L48" s="556"/>
      <c r="M48" s="556"/>
      <c r="N48" s="556"/>
      <c r="O48" s="556"/>
      <c r="P48" s="556"/>
      <c r="Q48" s="463"/>
      <c r="R48" s="502"/>
      <c r="S48" s="561"/>
      <c r="T48" s="561"/>
      <c r="U48" s="562"/>
      <c r="V48" s="453" t="s">
        <v>171</v>
      </c>
      <c r="W48" s="453"/>
      <c r="X48" s="476" t="s">
        <v>2018</v>
      </c>
      <c r="Y48" s="477"/>
      <c r="Z48" s="477"/>
      <c r="AA48" s="454"/>
      <c r="AB48" s="463"/>
      <c r="AC48" s="464"/>
      <c r="AD48" s="470"/>
      <c r="AE48" s="471"/>
      <c r="AF48" s="471"/>
      <c r="AG48" s="472"/>
      <c r="AH48" s="453" t="s">
        <v>171</v>
      </c>
      <c r="AI48" s="453"/>
      <c r="AJ48" s="454" t="s">
        <v>818</v>
      </c>
      <c r="AK48" s="455"/>
      <c r="AL48" s="2"/>
      <c r="AM48" s="2"/>
      <c r="AN48" s="2"/>
      <c r="AO48" s="2"/>
      <c r="AP48" s="2"/>
      <c r="AQ48" s="2"/>
      <c r="AZ48" s="2"/>
      <c r="BA48" s="2"/>
      <c r="BB48" s="2"/>
      <c r="BC48" s="2"/>
      <c r="BD48" s="2"/>
      <c r="BE48" s="2"/>
      <c r="BF48" s="2"/>
      <c r="BG48" s="2"/>
      <c r="BH48" s="2"/>
      <c r="BI48" s="2"/>
      <c r="BJ48" s="2"/>
      <c r="BK48" s="2"/>
      <c r="BL48" s="2"/>
      <c r="BM48" s="2"/>
      <c r="BN48" s="2"/>
      <c r="BO48" s="2"/>
      <c r="BP48" s="2"/>
      <c r="BQ48" s="2"/>
      <c r="BR48" s="2"/>
      <c r="BS48" s="2"/>
      <c r="BT48" s="2"/>
      <c r="BU48" s="2"/>
    </row>
    <row r="49" spans="2:73" ht="13.5" customHeight="1" thickBot="1" x14ac:dyDescent="0.2">
      <c r="B49" s="503"/>
      <c r="C49" s="504"/>
      <c r="D49" s="550"/>
      <c r="E49" s="551"/>
      <c r="F49" s="551"/>
      <c r="G49" s="552"/>
      <c r="H49" s="465"/>
      <c r="I49" s="504"/>
      <c r="J49" s="557"/>
      <c r="K49" s="558"/>
      <c r="L49" s="558"/>
      <c r="M49" s="558"/>
      <c r="N49" s="558"/>
      <c r="O49" s="558"/>
      <c r="P49" s="558"/>
      <c r="Q49" s="465"/>
      <c r="R49" s="504"/>
      <c r="S49" s="563"/>
      <c r="T49" s="563"/>
      <c r="U49" s="564"/>
      <c r="V49" s="456" t="s">
        <v>171</v>
      </c>
      <c r="W49" s="456"/>
      <c r="X49" s="478" t="s">
        <v>916</v>
      </c>
      <c r="Y49" s="479"/>
      <c r="Z49" s="479"/>
      <c r="AA49" s="457"/>
      <c r="AB49" s="465"/>
      <c r="AC49" s="466"/>
      <c r="AD49" s="473"/>
      <c r="AE49" s="474"/>
      <c r="AF49" s="474"/>
      <c r="AG49" s="475"/>
      <c r="AH49" s="456" t="s">
        <v>1043</v>
      </c>
      <c r="AI49" s="456"/>
      <c r="AJ49" s="457" t="s">
        <v>1043</v>
      </c>
      <c r="AK49" s="458"/>
      <c r="AL49" s="2"/>
      <c r="AM49" s="2"/>
      <c r="AN49" s="2"/>
      <c r="AO49" s="2"/>
      <c r="AP49" s="2"/>
      <c r="AQ49" s="2"/>
      <c r="AZ49" s="2"/>
      <c r="BA49" s="2"/>
      <c r="BB49" s="2"/>
      <c r="BC49" s="2"/>
      <c r="BD49" s="2"/>
      <c r="BE49" s="2"/>
      <c r="BF49" s="2"/>
      <c r="BG49" s="2"/>
      <c r="BH49" s="2"/>
      <c r="BI49" s="2"/>
      <c r="BJ49" s="2"/>
      <c r="BK49" s="2"/>
      <c r="BL49" s="2"/>
      <c r="BM49" s="2"/>
      <c r="BN49" s="2"/>
      <c r="BO49" s="2"/>
      <c r="BP49" s="2"/>
      <c r="BQ49" s="2"/>
      <c r="BR49" s="2"/>
      <c r="BS49" s="2"/>
      <c r="BT49" s="2"/>
      <c r="BU49" s="2"/>
    </row>
    <row r="50" spans="2:73" ht="20.100000000000001" customHeight="1" x14ac:dyDescent="0.15">
      <c r="B50" s="545" t="s">
        <v>171</v>
      </c>
      <c r="C50" s="546"/>
      <c r="D50" s="622" t="s">
        <v>2261</v>
      </c>
      <c r="E50" s="623"/>
      <c r="F50" s="623"/>
      <c r="G50" s="624"/>
      <c r="H50" s="546" t="s">
        <v>171</v>
      </c>
      <c r="I50" s="546"/>
      <c r="J50" s="622" t="s">
        <v>2262</v>
      </c>
      <c r="K50" s="623"/>
      <c r="L50" s="623"/>
      <c r="M50" s="624"/>
      <c r="N50" s="546" t="s">
        <v>171</v>
      </c>
      <c r="O50" s="546"/>
      <c r="P50" s="622" t="s">
        <v>2263</v>
      </c>
      <c r="Q50" s="623"/>
      <c r="R50" s="623"/>
      <c r="S50" s="623"/>
      <c r="T50" s="546" t="s">
        <v>171</v>
      </c>
      <c r="U50" s="546"/>
      <c r="V50" s="628" t="s">
        <v>1775</v>
      </c>
      <c r="W50" s="629"/>
      <c r="X50" s="629"/>
      <c r="Y50" s="629"/>
      <c r="Z50" s="629"/>
      <c r="AA50" s="629"/>
      <c r="AB50" s="629"/>
      <c r="AC50" s="629"/>
      <c r="AD50" s="629"/>
      <c r="AE50" s="629"/>
      <c r="AF50" s="629"/>
      <c r="AG50" s="629"/>
      <c r="AH50" s="629"/>
      <c r="AI50" s="629"/>
      <c r="AJ50" s="629"/>
      <c r="AK50" s="630"/>
      <c r="AZ50" s="2"/>
      <c r="BA50" s="2"/>
      <c r="BB50" s="2"/>
      <c r="BC50" s="2"/>
      <c r="BD50" s="2"/>
      <c r="BE50" s="2"/>
      <c r="BF50" s="2"/>
      <c r="BG50" s="2"/>
      <c r="BH50" s="2"/>
      <c r="BI50" s="2"/>
      <c r="BJ50" s="2"/>
      <c r="BK50" s="2"/>
      <c r="BL50" s="2"/>
      <c r="BM50" s="2"/>
      <c r="BN50" s="2"/>
      <c r="BO50" s="2"/>
      <c r="BP50" s="2"/>
      <c r="BQ50" s="2"/>
      <c r="BR50" s="2"/>
      <c r="BS50" s="2"/>
      <c r="BT50" s="2"/>
      <c r="BU50" s="2"/>
    </row>
    <row r="51" spans="2:73" ht="20.100000000000001" customHeight="1" x14ac:dyDescent="0.15">
      <c r="B51" s="604" t="s">
        <v>1040</v>
      </c>
      <c r="C51" s="605"/>
      <c r="D51" s="483" t="s">
        <v>1033</v>
      </c>
      <c r="E51" s="483"/>
      <c r="F51" s="483"/>
      <c r="G51" s="483"/>
      <c r="H51" s="625"/>
      <c r="I51" s="626"/>
      <c r="J51" s="626"/>
      <c r="K51" s="626"/>
      <c r="L51" s="626"/>
      <c r="M51" s="626"/>
      <c r="N51" s="626"/>
      <c r="O51" s="626"/>
      <c r="P51" s="626"/>
      <c r="Q51" s="626"/>
      <c r="R51" s="626"/>
      <c r="S51" s="626"/>
      <c r="T51" s="627"/>
      <c r="U51" s="476" t="s">
        <v>2268</v>
      </c>
      <c r="V51" s="477"/>
      <c r="W51" s="454"/>
      <c r="X51" s="570"/>
      <c r="Y51" s="571"/>
      <c r="Z51" s="571"/>
      <c r="AA51" s="571"/>
      <c r="AB51" s="572"/>
      <c r="AC51" s="483" t="s">
        <v>1034</v>
      </c>
      <c r="AD51" s="483"/>
      <c r="AE51" s="483"/>
      <c r="AF51" s="483"/>
      <c r="AG51" s="570"/>
      <c r="AH51" s="571"/>
      <c r="AI51" s="571"/>
      <c r="AJ51" s="571"/>
      <c r="AK51" s="614"/>
      <c r="AN51" s="2"/>
      <c r="AO51" s="2"/>
      <c r="AP51" s="2"/>
      <c r="AQ51" s="2"/>
      <c r="AZ51" s="2"/>
      <c r="BA51" s="2"/>
      <c r="BB51" s="2"/>
      <c r="BC51" s="2"/>
      <c r="BD51" s="2"/>
      <c r="BE51" s="2"/>
      <c r="BF51" s="2"/>
      <c r="BG51" s="2"/>
      <c r="BH51" s="2"/>
      <c r="BI51" s="2"/>
      <c r="BJ51" s="2"/>
      <c r="BK51" s="2"/>
      <c r="BL51" s="2"/>
      <c r="BM51" s="2"/>
      <c r="BN51" s="2"/>
      <c r="BO51" s="2"/>
      <c r="BP51" s="2"/>
      <c r="BQ51" s="2"/>
      <c r="BR51" s="2"/>
      <c r="BS51" s="2"/>
      <c r="BT51" s="2"/>
      <c r="BU51" s="2"/>
    </row>
    <row r="52" spans="2:73" ht="20.100000000000001" customHeight="1" x14ac:dyDescent="0.15">
      <c r="B52" s="604"/>
      <c r="C52" s="605"/>
      <c r="D52" s="483" t="s">
        <v>1041</v>
      </c>
      <c r="E52" s="483"/>
      <c r="F52" s="483"/>
      <c r="G52" s="483"/>
      <c r="H52" s="177" t="s">
        <v>1042</v>
      </c>
      <c r="I52" s="574"/>
      <c r="J52" s="574"/>
      <c r="K52" s="574"/>
      <c r="L52" s="178" t="s">
        <v>1043</v>
      </c>
      <c r="M52" s="574"/>
      <c r="N52" s="574"/>
      <c r="O52" s="608"/>
      <c r="P52" s="511"/>
      <c r="Q52" s="511"/>
      <c r="R52" s="511"/>
      <c r="S52" s="511"/>
      <c r="T52" s="511"/>
      <c r="U52" s="511"/>
      <c r="V52" s="511"/>
      <c r="W52" s="511"/>
      <c r="X52" s="511"/>
      <c r="Y52" s="511"/>
      <c r="Z52" s="511"/>
      <c r="AA52" s="511"/>
      <c r="AB52" s="511"/>
      <c r="AC52" s="511"/>
      <c r="AD52" s="511"/>
      <c r="AE52" s="511"/>
      <c r="AF52" s="511"/>
      <c r="AG52" s="511"/>
      <c r="AH52" s="511"/>
      <c r="AI52" s="511"/>
      <c r="AJ52" s="511"/>
      <c r="AK52" s="609"/>
      <c r="AZ52" s="2"/>
      <c r="BA52" s="2"/>
      <c r="BB52" s="2"/>
      <c r="BC52" s="2"/>
      <c r="BD52" s="2"/>
      <c r="BE52" s="2"/>
      <c r="BF52" s="2"/>
      <c r="BG52" s="2"/>
      <c r="BH52" s="2"/>
      <c r="BI52" s="2"/>
      <c r="BJ52" s="2"/>
      <c r="BK52" s="2"/>
      <c r="BL52" s="2"/>
      <c r="BM52" s="2"/>
      <c r="BN52" s="2"/>
      <c r="BO52" s="2"/>
      <c r="BP52" s="2"/>
      <c r="BQ52" s="2"/>
      <c r="BR52" s="2"/>
      <c r="BS52" s="2"/>
      <c r="BT52" s="2"/>
      <c r="BU52" s="2"/>
    </row>
    <row r="53" spans="2:73" ht="20.100000000000001" customHeight="1" thickBot="1" x14ac:dyDescent="0.2">
      <c r="B53" s="606"/>
      <c r="C53" s="607"/>
      <c r="D53" s="582" t="s">
        <v>1035</v>
      </c>
      <c r="E53" s="582"/>
      <c r="F53" s="582"/>
      <c r="G53" s="582"/>
      <c r="H53" s="610"/>
      <c r="I53" s="610"/>
      <c r="J53" s="610"/>
      <c r="K53" s="610"/>
      <c r="L53" s="610"/>
      <c r="M53" s="610"/>
      <c r="N53" s="610"/>
      <c r="O53" s="610"/>
      <c r="P53" s="610"/>
      <c r="Q53" s="610"/>
      <c r="R53" s="610"/>
      <c r="S53" s="610"/>
      <c r="T53" s="610"/>
      <c r="U53" s="519" t="s">
        <v>2271</v>
      </c>
      <c r="V53" s="519"/>
      <c r="W53" s="519"/>
      <c r="X53" s="519"/>
      <c r="Y53" s="610"/>
      <c r="Z53" s="610"/>
      <c r="AA53" s="610"/>
      <c r="AB53" s="610"/>
      <c r="AC53" s="610"/>
      <c r="AD53" s="610"/>
      <c r="AE53" s="610"/>
      <c r="AF53" s="610"/>
      <c r="AG53" s="610"/>
      <c r="AH53" s="610"/>
      <c r="AI53" s="610"/>
      <c r="AJ53" s="610"/>
      <c r="AK53" s="612"/>
      <c r="AZ53" s="2"/>
      <c r="BA53" s="2"/>
      <c r="BB53" s="2"/>
      <c r="BC53" s="2"/>
      <c r="BD53" s="2"/>
      <c r="BE53" s="2"/>
      <c r="BF53" s="2"/>
      <c r="BG53" s="2"/>
      <c r="BH53" s="2"/>
      <c r="BI53" s="2"/>
      <c r="BJ53" s="2"/>
      <c r="BK53" s="2"/>
      <c r="BL53" s="2"/>
      <c r="BM53" s="2"/>
      <c r="BN53" s="2"/>
      <c r="BO53" s="2"/>
      <c r="BP53" s="2"/>
      <c r="BQ53" s="2"/>
      <c r="BR53" s="2"/>
      <c r="BS53" s="2"/>
      <c r="BT53" s="2"/>
      <c r="BU53" s="2"/>
    </row>
    <row r="54" spans="2:73" ht="15" customHeight="1" x14ac:dyDescent="0.15">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Z54" s="2"/>
      <c r="BA54" s="2"/>
      <c r="BB54" s="2"/>
      <c r="BC54" s="2"/>
      <c r="BD54" s="2"/>
      <c r="BE54" s="2"/>
      <c r="BF54" s="2"/>
      <c r="BG54" s="2"/>
      <c r="BH54" s="2"/>
      <c r="BI54" s="2"/>
      <c r="BJ54" s="2"/>
      <c r="BK54" s="2"/>
      <c r="BL54" s="2"/>
      <c r="BM54" s="2"/>
      <c r="BN54" s="2"/>
      <c r="BO54" s="2"/>
      <c r="BP54" s="2"/>
      <c r="BQ54" s="2"/>
      <c r="BR54" s="2"/>
      <c r="BS54" s="2"/>
      <c r="BT54" s="2"/>
      <c r="BU54" s="2"/>
    </row>
  </sheetData>
  <mergeCells count="199">
    <mergeCell ref="B42:C44"/>
    <mergeCell ref="D43:G43"/>
    <mergeCell ref="I43:K43"/>
    <mergeCell ref="M43:O43"/>
    <mergeCell ref="P43:AK43"/>
    <mergeCell ref="D44:G44"/>
    <mergeCell ref="H44:T44"/>
    <mergeCell ref="U44:X44"/>
    <mergeCell ref="Y44:AK44"/>
    <mergeCell ref="U42:W42"/>
    <mergeCell ref="X42:AB42"/>
    <mergeCell ref="AC42:AF42"/>
    <mergeCell ref="AG42:AK42"/>
    <mergeCell ref="B40:C40"/>
    <mergeCell ref="H40:I40"/>
    <mergeCell ref="J40:M40"/>
    <mergeCell ref="N40:O40"/>
    <mergeCell ref="P40:S40"/>
    <mergeCell ref="T40:U40"/>
    <mergeCell ref="V40:AK40"/>
    <mergeCell ref="B41:C41"/>
    <mergeCell ref="D40:G40"/>
    <mergeCell ref="D41:I41"/>
    <mergeCell ref="J41:O41"/>
    <mergeCell ref="P41:AB41"/>
    <mergeCell ref="AC41:AD41"/>
    <mergeCell ref="AE41:AK41"/>
    <mergeCell ref="D36:G36"/>
    <mergeCell ref="I36:K36"/>
    <mergeCell ref="M36:O36"/>
    <mergeCell ref="P36:AK36"/>
    <mergeCell ref="D37:G37"/>
    <mergeCell ref="H37:T37"/>
    <mergeCell ref="U37:X37"/>
    <mergeCell ref="Y37:AK37"/>
    <mergeCell ref="D35:G35"/>
    <mergeCell ref="H35:T35"/>
    <mergeCell ref="J22:M22"/>
    <mergeCell ref="N22:W22"/>
    <mergeCell ref="X22:AA22"/>
    <mergeCell ref="AB22:AK22"/>
    <mergeCell ref="J23:M23"/>
    <mergeCell ref="N23:W23"/>
    <mergeCell ref="X23:AA23"/>
    <mergeCell ref="B29:C29"/>
    <mergeCell ref="D29:AK29"/>
    <mergeCell ref="B23:I25"/>
    <mergeCell ref="J24:M24"/>
    <mergeCell ref="N24:W24"/>
    <mergeCell ref="X24:AA24"/>
    <mergeCell ref="B28:C28"/>
    <mergeCell ref="D28:G28"/>
    <mergeCell ref="H28:I28"/>
    <mergeCell ref="J28:M28"/>
    <mergeCell ref="N28:O28"/>
    <mergeCell ref="P28:S28"/>
    <mergeCell ref="T28:U28"/>
    <mergeCell ref="V28:AK28"/>
    <mergeCell ref="AB24:AK24"/>
    <mergeCell ref="J25:M25"/>
    <mergeCell ref="D10:G10"/>
    <mergeCell ref="B17:I19"/>
    <mergeCell ref="N18:W18"/>
    <mergeCell ref="X18:AA18"/>
    <mergeCell ref="AB18:AK18"/>
    <mergeCell ref="B20:I22"/>
    <mergeCell ref="N21:W21"/>
    <mergeCell ref="X21:AA21"/>
    <mergeCell ref="AB21:AK21"/>
    <mergeCell ref="H10:I10"/>
    <mergeCell ref="J10:M10"/>
    <mergeCell ref="N10:O10"/>
    <mergeCell ref="P10:S10"/>
    <mergeCell ref="T10:U10"/>
    <mergeCell ref="V10:Y10"/>
    <mergeCell ref="Z10:AA10"/>
    <mergeCell ref="J19:M19"/>
    <mergeCell ref="N19:W19"/>
    <mergeCell ref="X19:AA19"/>
    <mergeCell ref="AB19:AK19"/>
    <mergeCell ref="J20:M20"/>
    <mergeCell ref="N20:W20"/>
    <mergeCell ref="X20:AA20"/>
    <mergeCell ref="J21:M21"/>
    <mergeCell ref="B33:C33"/>
    <mergeCell ref="B35:C37"/>
    <mergeCell ref="B8:I9"/>
    <mergeCell ref="J8:W9"/>
    <mergeCell ref="X8:Y9"/>
    <mergeCell ref="Z8:AA8"/>
    <mergeCell ref="AB10:AE10"/>
    <mergeCell ref="AF10:AG10"/>
    <mergeCell ref="B13:I13"/>
    <mergeCell ref="J13:K13"/>
    <mergeCell ref="L13:M13"/>
    <mergeCell ref="O13:P13"/>
    <mergeCell ref="R13:S13"/>
    <mergeCell ref="U13:Y14"/>
    <mergeCell ref="Z13:AA13"/>
    <mergeCell ref="AB13:AE13"/>
    <mergeCell ref="AF13:AG13"/>
    <mergeCell ref="B14:I14"/>
    <mergeCell ref="J14:K14"/>
    <mergeCell ref="L14:M14"/>
    <mergeCell ref="O14:P14"/>
    <mergeCell ref="R14:S14"/>
    <mergeCell ref="Z14:AA14"/>
    <mergeCell ref="B10:C10"/>
    <mergeCell ref="J18:M18"/>
    <mergeCell ref="AF5:AG5"/>
    <mergeCell ref="AI5:AJ5"/>
    <mergeCell ref="N5:Y5"/>
    <mergeCell ref="AA5:AB5"/>
    <mergeCell ref="AC5:AD5"/>
    <mergeCell ref="N17:W17"/>
    <mergeCell ref="X17:AA17"/>
    <mergeCell ref="J17:M17"/>
    <mergeCell ref="AB17:AK17"/>
    <mergeCell ref="AB8:AE8"/>
    <mergeCell ref="AF8:AG8"/>
    <mergeCell ref="AH8:AK8"/>
    <mergeCell ref="Z9:AA9"/>
    <mergeCell ref="AB9:AE9"/>
    <mergeCell ref="AF9:AG9"/>
    <mergeCell ref="AH9:AK9"/>
    <mergeCell ref="AF14:AG14"/>
    <mergeCell ref="AH14:AK14"/>
    <mergeCell ref="AH10:AK10"/>
    <mergeCell ref="AH13:AK13"/>
    <mergeCell ref="AB14:AE14"/>
    <mergeCell ref="B47:C49"/>
    <mergeCell ref="D47:G49"/>
    <mergeCell ref="H47:I49"/>
    <mergeCell ref="J47:P49"/>
    <mergeCell ref="Q47:R49"/>
    <mergeCell ref="S47:U49"/>
    <mergeCell ref="V47:W47"/>
    <mergeCell ref="AB20:AK20"/>
    <mergeCell ref="N25:W25"/>
    <mergeCell ref="X25:AA25"/>
    <mergeCell ref="AB25:AK25"/>
    <mergeCell ref="AB23:AK23"/>
    <mergeCell ref="D42:G42"/>
    <mergeCell ref="H42:T42"/>
    <mergeCell ref="B30:E30"/>
    <mergeCell ref="F30:AK30"/>
    <mergeCell ref="H33:I33"/>
    <mergeCell ref="J33:M33"/>
    <mergeCell ref="N33:O33"/>
    <mergeCell ref="P33:S33"/>
    <mergeCell ref="T33:U33"/>
    <mergeCell ref="V33:AK33"/>
    <mergeCell ref="D33:G33"/>
    <mergeCell ref="B34:C34"/>
    <mergeCell ref="B50:C50"/>
    <mergeCell ref="H50:I50"/>
    <mergeCell ref="J50:M50"/>
    <mergeCell ref="N50:O50"/>
    <mergeCell ref="P50:S50"/>
    <mergeCell ref="T50:U50"/>
    <mergeCell ref="V50:AK50"/>
    <mergeCell ref="B51:C53"/>
    <mergeCell ref="D52:G52"/>
    <mergeCell ref="I52:K52"/>
    <mergeCell ref="M52:O52"/>
    <mergeCell ref="P52:AK52"/>
    <mergeCell ref="D53:G53"/>
    <mergeCell ref="H53:T53"/>
    <mergeCell ref="U53:X53"/>
    <mergeCell ref="Y53:AK53"/>
    <mergeCell ref="D50:G50"/>
    <mergeCell ref="D51:G51"/>
    <mergeCell ref="H51:T51"/>
    <mergeCell ref="U51:W51"/>
    <mergeCell ref="X51:AB51"/>
    <mergeCell ref="AC51:AF51"/>
    <mergeCell ref="AG51:AK51"/>
    <mergeCell ref="D34:I34"/>
    <mergeCell ref="J34:O34"/>
    <mergeCell ref="P34:AB34"/>
    <mergeCell ref="AC34:AD34"/>
    <mergeCell ref="AE34:AK34"/>
    <mergeCell ref="U35:W35"/>
    <mergeCell ref="X35:AB35"/>
    <mergeCell ref="AC35:AF35"/>
    <mergeCell ref="AG35:AK35"/>
    <mergeCell ref="AH47:AI47"/>
    <mergeCell ref="AJ47:AK47"/>
    <mergeCell ref="V48:W48"/>
    <mergeCell ref="AH48:AI48"/>
    <mergeCell ref="AJ48:AK48"/>
    <mergeCell ref="V49:W49"/>
    <mergeCell ref="AH49:AI49"/>
    <mergeCell ref="AJ49:AK49"/>
    <mergeCell ref="X47:AA47"/>
    <mergeCell ref="AB47:AC49"/>
    <mergeCell ref="AD47:AG49"/>
    <mergeCell ref="X48:AA48"/>
    <mergeCell ref="X49:AA49"/>
  </mergeCells>
  <phoneticPr fontId="51"/>
  <conditionalFormatting sqref="N17:W25">
    <cfRule type="expression" dxfId="1" priority="2">
      <formula>IF($AF$14="■",TRUE,FALSE)</formula>
    </cfRule>
  </conditionalFormatting>
  <conditionalFormatting sqref="AB17:AK25">
    <cfRule type="expression" dxfId="0" priority="1">
      <formula>IF($AF$14="■",TRUE,FALSE)</formula>
    </cfRule>
  </conditionalFormatting>
  <dataValidations count="2">
    <dataValidation type="list" allowBlank="1" showInputMessage="1" prompt="選択" sqref="B28:C29 H28:I28 N28:O28 V47:W49 AB47:AC47 AH47:AI49 T33:U33 B33:C34 N50:O50 B50:C50 AC34:AD34 H33:I33 N33:O33 H47:I47 Q47:R47 Z13:AA14 AF13:AG14 Q10:R10 N10:O10 T10:U10 Z8:AA10 AF8:AG10 B10:D10 F10:I10 T28:U28 H50:I50 T50:U50 B47:C47 T40:U40 B40:C41 AC41:AD41 H40:I40 N40:O40" xr:uid="{F21E24A8-FDC2-4ABC-82E7-6C55C1F42924}">
      <formula1>"□,■"</formula1>
    </dataValidation>
    <dataValidation type="list" allowBlank="1" showInputMessage="1" sqref="AH10:AK10" xr:uid="{509DC9A8-DBA5-4DD3-8DAE-86CB21A33356}">
      <formula1>"その他,性能証明,すまい給付金,劣化対策,こどもみらい,東京ゼロエミ"</formula1>
    </dataValidation>
  </dataValidations>
  <printOptions horizontalCentered="1"/>
  <pageMargins left="0.39370078740157483" right="0.39370078740157483" top="0.19685039370078741" bottom="0.19685039370078741" header="0.19685039370078741" footer="0.19685039370078741"/>
  <pageSetup paperSize="9" orientation="portrait" r:id="rId1"/>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8" tint="0.79998168889431442"/>
  </sheetPr>
  <dimension ref="A3:AL307"/>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6"/>
  </cols>
  <sheetData>
    <row r="3" spans="1:38"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5" customHeight="1" x14ac:dyDescent="0.15">
      <c r="A4" s="163"/>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x14ac:dyDescent="0.15">
      <c r="A5" s="163"/>
      <c r="B5" s="163" t="s">
        <v>1559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5" customHeight="1" x14ac:dyDescent="0.15">
      <c r="A6" s="163"/>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5"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row>
    <row r="8" spans="1:38" ht="15" customHeight="1" x14ac:dyDescent="0.15">
      <c r="A8" s="163"/>
      <c r="B8" s="163" t="s">
        <v>1561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x14ac:dyDescent="0.15">
      <c r="A9" s="163"/>
      <c r="B9" s="163"/>
      <c r="C9" s="163" t="s">
        <v>1964</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1:38" ht="1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row>
    <row r="11" spans="1:38" ht="15" customHeight="1" x14ac:dyDescent="0.15">
      <c r="A11" s="163"/>
      <c r="B11" s="163" t="s">
        <v>1562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15" customHeight="1" x14ac:dyDescent="0.15">
      <c r="A12" s="163"/>
      <c r="B12" s="163"/>
      <c r="C12" s="163" t="s">
        <v>2173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x14ac:dyDescent="0.15">
      <c r="A13" s="163"/>
      <c r="B13" s="163"/>
      <c r="C13" s="163" t="s">
        <v>1563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15" customHeight="1" x14ac:dyDescent="0.15">
      <c r="A15" s="163"/>
      <c r="B15" s="163"/>
      <c r="C15" s="163" t="s">
        <v>2174</v>
      </c>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163"/>
    </row>
    <row r="16" spans="1:38" ht="15" customHeight="1" x14ac:dyDescent="0.15">
      <c r="A16" s="163"/>
      <c r="B16" s="163"/>
      <c r="C16" s="163"/>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163"/>
    </row>
    <row r="17" spans="1:38" ht="15" customHeight="1" x14ac:dyDescent="0.15">
      <c r="A17" s="163"/>
      <c r="B17" s="163"/>
      <c r="C17" s="163" t="s">
        <v>2175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5" customHeight="1" x14ac:dyDescent="0.15">
      <c r="A18" s="163"/>
      <c r="B18" s="163"/>
      <c r="C18" s="163" t="s">
        <v>1564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15" customHeight="1" x14ac:dyDescent="0.15">
      <c r="A20" s="163"/>
      <c r="B20" s="163"/>
      <c r="C20" s="163" t="s">
        <v>2176</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15">
      <c r="A21" s="163"/>
      <c r="B21" s="163"/>
      <c r="C21" s="163" t="s">
        <v>1565</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1:38"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15">
      <c r="A23" s="163"/>
      <c r="B23" s="163"/>
      <c r="C23" s="163" t="s">
        <v>2177</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row>
    <row r="24" spans="1:38" ht="15" customHeight="1" x14ac:dyDescent="0.15">
      <c r="A24" s="163"/>
      <c r="B24" s="163"/>
      <c r="C24" s="163" t="s">
        <v>1566</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15" customHeight="1" x14ac:dyDescent="0.15">
      <c r="A25" s="163"/>
      <c r="B25" s="163"/>
      <c r="C25" s="163" t="s">
        <v>1567</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row>
    <row r="26" spans="1:38" ht="15" customHeight="1" x14ac:dyDescent="0.15">
      <c r="A26" s="163"/>
      <c r="B26" s="163"/>
      <c r="C26" s="163" t="s">
        <v>1568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row>
    <row r="27" spans="1:38" ht="15" customHeight="1" x14ac:dyDescent="0.15">
      <c r="A27" s="163"/>
      <c r="B27" s="163"/>
      <c r="C27" s="163" t="s">
        <v>1569</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row>
    <row r="28" spans="1:38"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1:38" ht="15" customHeight="1" x14ac:dyDescent="0.15">
      <c r="A29" s="163"/>
      <c r="B29" s="163"/>
      <c r="C29" s="163" t="s">
        <v>2178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row>
    <row r="30" spans="1:38" ht="15" customHeight="1" x14ac:dyDescent="0.15">
      <c r="A30" s="163"/>
      <c r="B30" s="163"/>
      <c r="C30" s="163" t="s">
        <v>1570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x14ac:dyDescent="0.15">
      <c r="A31" s="163"/>
      <c r="B31" s="163"/>
      <c r="C31" s="163" t="s">
        <v>1571</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row>
    <row r="32" spans="1:38" ht="15" customHeight="1" x14ac:dyDescent="0.15">
      <c r="A32" s="163"/>
      <c r="B32" s="163"/>
      <c r="C32" s="163" t="s">
        <v>1572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row>
    <row r="33" spans="1:38"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1:38" ht="15" customHeight="1" x14ac:dyDescent="0.15">
      <c r="A34" s="163"/>
      <c r="B34" s="163"/>
      <c r="C34" s="163" t="s">
        <v>2179</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row>
    <row r="35" spans="1:38" ht="15" customHeight="1" x14ac:dyDescent="0.15">
      <c r="A35" s="163"/>
      <c r="B35" s="163"/>
      <c r="C35" s="163" t="s">
        <v>1572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row>
    <row r="36" spans="1:38"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row>
    <row r="37" spans="1:38" ht="15" customHeight="1" x14ac:dyDescent="0.15">
      <c r="A37" s="163"/>
      <c r="B37" s="163"/>
      <c r="C37" s="163" t="s">
        <v>2180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5" customHeight="1" x14ac:dyDescent="0.15">
      <c r="A38" s="163"/>
      <c r="B38" s="163"/>
      <c r="C38" s="163" t="s">
        <v>1573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row r="39" spans="1:38"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row>
    <row r="40" spans="1:38" ht="15" customHeight="1" x14ac:dyDescent="0.15">
      <c r="A40" s="163"/>
      <c r="B40" s="163"/>
      <c r="C40" s="163" t="s">
        <v>2181</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row>
    <row r="41" spans="1:38" ht="15" customHeight="1" x14ac:dyDescent="0.15">
      <c r="A41" s="163"/>
      <c r="B41" s="163"/>
      <c r="C41" s="163" t="s">
        <v>1574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row>
    <row r="42" spans="1:38" ht="15" customHeight="1" x14ac:dyDescent="0.15">
      <c r="A42" s="163"/>
      <c r="B42" s="163"/>
      <c r="C42" s="163" t="s">
        <v>1575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row>
    <row r="43" spans="1:38" ht="15" customHeight="1" x14ac:dyDescent="0.15">
      <c r="A43" s="163"/>
      <c r="B43" s="163"/>
      <c r="C43" s="163" t="s">
        <v>1576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row>
    <row r="44" spans="1:38" ht="15" customHeight="1" x14ac:dyDescent="0.15">
      <c r="A44" s="163"/>
      <c r="B44" s="163"/>
      <c r="C44" s="163" t="s">
        <v>1577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5" customHeight="1" x14ac:dyDescent="0.15">
      <c r="A46" s="163"/>
      <c r="B46" s="163"/>
      <c r="C46" s="163" t="s">
        <v>2182</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38" ht="15" customHeight="1" x14ac:dyDescent="0.15">
      <c r="A47" s="163"/>
      <c r="B47" s="163"/>
      <c r="C47" s="163" t="s">
        <v>1578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15" customHeight="1" x14ac:dyDescent="0.15">
      <c r="A48" s="163"/>
      <c r="B48" s="163"/>
      <c r="C48" s="163" t="s">
        <v>1579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spans="1:38" ht="15" customHeight="1" x14ac:dyDescent="0.15">
      <c r="A49" s="163"/>
      <c r="B49" s="163"/>
      <c r="C49" s="163" t="s">
        <v>1580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x14ac:dyDescent="0.15">
      <c r="A50" s="163"/>
      <c r="B50" s="163"/>
      <c r="C50" s="163" t="s">
        <v>1581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row>
    <row r="51" spans="1:38" ht="15" customHeight="1" x14ac:dyDescent="0.15">
      <c r="A51" s="163"/>
      <c r="B51" s="163"/>
      <c r="C51" s="163" t="s">
        <v>1582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x14ac:dyDescent="0.15">
      <c r="A52" s="163"/>
      <c r="B52" s="163"/>
      <c r="C52" s="163" t="s">
        <v>1583</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row>
    <row r="53" spans="1:38" ht="15" customHeight="1" x14ac:dyDescent="0.15">
      <c r="A53" s="163"/>
      <c r="B53" s="163"/>
      <c r="C53" s="163" t="s">
        <v>1584</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x14ac:dyDescent="0.15">
      <c r="A54" s="163"/>
      <c r="B54" s="163"/>
      <c r="C54" s="163" t="s">
        <v>2168</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8" ht="15" customHeight="1" x14ac:dyDescent="0.15">
      <c r="A55" s="163"/>
      <c r="B55" s="163"/>
      <c r="C55" s="163" t="s">
        <v>1585</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5" customHeight="1" x14ac:dyDescent="0.15">
      <c r="A56" s="163"/>
      <c r="B56" s="163"/>
      <c r="C56" s="163" t="s">
        <v>1586</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8"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row>
    <row r="58" spans="1:38" ht="15" customHeight="1" x14ac:dyDescent="0.15">
      <c r="A58" s="163"/>
      <c r="B58" s="163"/>
      <c r="C58" s="163" t="s">
        <v>2183</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row>
    <row r="60" spans="1:38"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row>
    <row r="61" spans="1:38" ht="15" customHeight="1" x14ac:dyDescent="0.15">
      <c r="A61" s="163"/>
      <c r="B61" s="163" t="s">
        <v>1587</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row>
    <row r="62" spans="1:38" ht="15" customHeight="1" x14ac:dyDescent="0.15">
      <c r="A62" s="163"/>
      <c r="B62" s="163"/>
      <c r="C62" s="163" t="s">
        <v>2184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row>
    <row r="63" spans="1:38"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row>
    <row r="64" spans="1:38" ht="15" customHeight="1" x14ac:dyDescent="0.15">
      <c r="A64" s="163"/>
      <c r="B64" s="163"/>
      <c r="C64" s="163" t="s">
        <v>2185</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row>
    <row r="65" spans="1:38" ht="15" customHeight="1" x14ac:dyDescent="0.15">
      <c r="A65" s="163"/>
      <c r="B65" s="163"/>
      <c r="C65" s="163" t="s">
        <v>1588</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x14ac:dyDescent="0.15">
      <c r="A66" s="163"/>
      <c r="B66" s="163"/>
      <c r="C66" s="163" t="s">
        <v>1589</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row>
    <row r="67" spans="1:38" ht="15" customHeight="1" x14ac:dyDescent="0.15">
      <c r="A67" s="163"/>
      <c r="B67" s="163"/>
      <c r="C67" s="163" t="s">
        <v>1590</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x14ac:dyDescent="0.15">
      <c r="A68" s="163"/>
      <c r="B68" s="163"/>
      <c r="C68" s="163" t="s">
        <v>1591</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row>
    <row r="69" spans="1:38"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row r="70" spans="1:38" ht="15" customHeight="1" x14ac:dyDescent="0.15">
      <c r="A70" s="163"/>
      <c r="B70" s="163"/>
      <c r="C70" s="163" t="s">
        <v>2186</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row>
    <row r="71" spans="1:38" ht="15" customHeight="1" x14ac:dyDescent="0.15">
      <c r="A71" s="163"/>
      <c r="B71" s="163"/>
      <c r="C71" s="163" t="s">
        <v>1592</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ht="15" customHeight="1" x14ac:dyDescent="0.15">
      <c r="A72" s="163"/>
      <c r="B72" s="163"/>
      <c r="C72" s="163" t="s">
        <v>1572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ht="15" customHeight="1" x14ac:dyDescent="0.1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ht="15" customHeight="1" x14ac:dyDescent="0.15">
      <c r="A74" s="163"/>
      <c r="B74" s="163"/>
      <c r="C74" s="163" t="s">
        <v>2187</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38" ht="15" customHeight="1" x14ac:dyDescent="0.15">
      <c r="A75" s="163"/>
      <c r="B75" s="163"/>
      <c r="C75" s="163" t="s">
        <v>1593</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row>
    <row r="76" spans="1:38" ht="15" customHeight="1" x14ac:dyDescent="0.15">
      <c r="A76" s="163"/>
      <c r="B76" s="163"/>
      <c r="C76" s="163" t="s">
        <v>1594</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row>
    <row r="77" spans="1:38" ht="15"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ht="15" customHeight="1" x14ac:dyDescent="0.15">
      <c r="A78" s="163"/>
      <c r="B78" s="163"/>
      <c r="C78" s="163" t="s">
        <v>2188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ht="15" customHeight="1" x14ac:dyDescent="0.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pans="1:38" ht="15" customHeight="1" x14ac:dyDescent="0.15">
      <c r="A80" s="163"/>
      <c r="B80" s="163"/>
      <c r="C80" s="163" t="s">
        <v>2232</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row>
    <row r="81" spans="1:38" ht="15" customHeight="1" x14ac:dyDescent="0.15">
      <c r="A81" s="163"/>
      <c r="B81" s="163"/>
      <c r="C81" s="163" t="s">
        <v>2233</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row>
    <row r="82" spans="1:38" ht="15" customHeight="1" x14ac:dyDescent="0.15">
      <c r="A82" s="163"/>
      <c r="B82" s="163"/>
      <c r="C82" s="163" t="s">
        <v>2234</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x14ac:dyDescent="0.15">
      <c r="A83" s="163"/>
      <c r="B83" s="163"/>
      <c r="C83" s="163" t="s">
        <v>2235</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row>
    <row r="84" spans="1:38" ht="15" customHeight="1" x14ac:dyDescent="0.15">
      <c r="A84" s="163"/>
      <c r="B84" s="163"/>
      <c r="C84" s="163" t="s">
        <v>2236</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15" customHeight="1" x14ac:dyDescent="0.15">
      <c r="A85" s="163"/>
      <c r="B85" s="163"/>
      <c r="C85" s="163" t="s">
        <v>2237</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row>
    <row r="86" spans="1:38" ht="15" customHeight="1" x14ac:dyDescent="0.15">
      <c r="A86" s="163"/>
      <c r="B86" s="163"/>
      <c r="C86" s="163" t="s">
        <v>1595</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x14ac:dyDescent="0.15">
      <c r="A87" s="163"/>
      <c r="B87" s="163"/>
      <c r="C87" s="163" t="s">
        <v>1596</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row>
    <row r="88" spans="1:38" ht="15" customHeight="1" x14ac:dyDescent="0.15">
      <c r="A88" s="163"/>
      <c r="B88" s="163"/>
      <c r="C88" s="163" t="s">
        <v>1597</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x14ac:dyDescent="0.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row>
    <row r="90" spans="1:38" ht="15" customHeight="1" x14ac:dyDescent="0.15">
      <c r="A90" s="163"/>
      <c r="B90" s="163"/>
      <c r="C90" s="163" t="s">
        <v>2189</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x14ac:dyDescent="0.15">
      <c r="A91" s="163"/>
      <c r="B91" s="163"/>
      <c r="C91" s="163" t="s">
        <v>1591</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row>
    <row r="92" spans="1:38" ht="15" customHeight="1" x14ac:dyDescent="0.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x14ac:dyDescent="0.15">
      <c r="A93" s="163"/>
      <c r="B93" s="163"/>
      <c r="C93" s="163" t="s">
        <v>2190</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row>
    <row r="94" spans="1:38" ht="15" customHeight="1" x14ac:dyDescent="0.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15" customHeight="1" x14ac:dyDescent="0.15">
      <c r="A95" s="163"/>
      <c r="B95" s="163"/>
      <c r="C95" s="163" t="s">
        <v>2191</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row>
    <row r="96" spans="1:38" ht="15" customHeight="1" x14ac:dyDescent="0.15">
      <c r="A96" s="163"/>
      <c r="B96" s="163"/>
      <c r="C96" s="163" t="s">
        <v>1598</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row>
    <row r="97" spans="1:38" ht="15" customHeight="1" x14ac:dyDescent="0.15">
      <c r="A97" s="163"/>
      <c r="B97" s="163"/>
      <c r="C97" s="163" t="s">
        <v>1599</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row>
    <row r="98" spans="1:38" ht="15" customHeight="1" x14ac:dyDescent="0.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row>
    <row r="99" spans="1:38" ht="15" customHeight="1" x14ac:dyDescent="0.15">
      <c r="A99" s="163"/>
      <c r="B99" s="163"/>
      <c r="C99" s="163" t="s">
        <v>2192</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row>
    <row r="100" spans="1:38" ht="15" customHeight="1" x14ac:dyDescent="0.15">
      <c r="A100" s="163"/>
      <c r="B100" s="163"/>
      <c r="C100" s="163" t="s">
        <v>1600</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row>
    <row r="101" spans="1:38" ht="15" customHeight="1" x14ac:dyDescent="0.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x14ac:dyDescent="0.15">
      <c r="A102" s="163"/>
      <c r="B102" s="163"/>
      <c r="C102" s="163" t="s">
        <v>2193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row>
    <row r="103" spans="1:38" ht="15" customHeight="1" x14ac:dyDescent="0.15">
      <c r="A103" s="163"/>
      <c r="B103" s="163"/>
      <c r="C103" s="163" t="s">
        <v>1601</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row>
    <row r="104" spans="1:38" ht="15" customHeight="1" x14ac:dyDescent="0.15">
      <c r="A104" s="163"/>
      <c r="B104" s="163"/>
      <c r="C104" s="163" t="s">
        <v>1602</v>
      </c>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ht="15" customHeight="1" x14ac:dyDescent="0.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ht="15" customHeight="1" x14ac:dyDescent="0.15">
      <c r="A106" s="163"/>
      <c r="B106" s="163"/>
      <c r="C106" s="163" t="s">
        <v>2194</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ht="15" customHeight="1" x14ac:dyDescent="0.15">
      <c r="A107" s="163"/>
      <c r="B107" s="163"/>
      <c r="C107" s="163" t="s">
        <v>1572</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ht="15" customHeight="1" x14ac:dyDescent="0.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ht="15" customHeight="1" x14ac:dyDescent="0.15">
      <c r="A109" s="163"/>
      <c r="B109" s="163"/>
      <c r="C109" s="163" t="s">
        <v>2195</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ht="15" customHeight="1" x14ac:dyDescent="0.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ht="15" customHeight="1" x14ac:dyDescent="0.15">
      <c r="A111" s="163"/>
      <c r="B111" s="163"/>
      <c r="C111" s="163" t="s">
        <v>2278</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ht="15" customHeight="1" x14ac:dyDescent="0.15">
      <c r="A112" s="163"/>
      <c r="B112" s="163"/>
      <c r="C112" s="163" t="s">
        <v>2279</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ht="15" customHeight="1" x14ac:dyDescent="0.15">
      <c r="A113" s="163"/>
      <c r="B113" s="163"/>
      <c r="C113" s="163" t="s">
        <v>2280</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ht="15" customHeight="1" x14ac:dyDescent="0.15">
      <c r="A114" s="163"/>
      <c r="B114" s="163"/>
      <c r="C114" s="163" t="s">
        <v>2281</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ht="15" customHeight="1" x14ac:dyDescent="0.15">
      <c r="A115" s="163"/>
      <c r="B115" s="163"/>
      <c r="C115" s="163" t="s">
        <v>2282</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x14ac:dyDescent="0.15">
      <c r="A116" s="163"/>
      <c r="B116" s="163"/>
      <c r="C116" s="163" t="s">
        <v>1572</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ht="15" customHeight="1" x14ac:dyDescent="0.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x14ac:dyDescent="0.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ht="15" customHeight="1" x14ac:dyDescent="0.15">
      <c r="A119" s="163"/>
      <c r="B119" s="163"/>
      <c r="C119" s="163" t="s">
        <v>2283</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x14ac:dyDescent="0.15">
      <c r="A120" s="163"/>
      <c r="B120" s="163"/>
      <c r="C120" s="163" t="s">
        <v>1603</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row r="121" spans="1:38" ht="15" customHeight="1" x14ac:dyDescent="0.15">
      <c r="A121" s="163"/>
      <c r="B121" s="163"/>
      <c r="C121" s="163" t="s">
        <v>1604</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x14ac:dyDescent="0.15">
      <c r="A122" s="163"/>
      <c r="B122" s="163"/>
      <c r="C122" s="163" t="s">
        <v>1822</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row>
    <row r="123" spans="1:38" ht="15" customHeight="1" x14ac:dyDescent="0.15">
      <c r="A123" s="163"/>
      <c r="B123" s="163"/>
      <c r="C123" s="163" t="s">
        <v>2302</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x14ac:dyDescent="0.15">
      <c r="A124" s="163"/>
      <c r="B124" s="163"/>
      <c r="C124" s="163" t="s">
        <v>2284</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row>
    <row r="125" spans="1:38" ht="15" customHeight="1" x14ac:dyDescent="0.15">
      <c r="A125" s="163"/>
      <c r="B125" s="163"/>
      <c r="C125" s="163" t="s">
        <v>2285</v>
      </c>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x14ac:dyDescent="0.15">
      <c r="A126" s="163"/>
      <c r="B126" s="163"/>
      <c r="C126" s="163" t="s">
        <v>2303</v>
      </c>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row>
    <row r="127" spans="1:38" ht="15" customHeight="1" x14ac:dyDescent="0.15">
      <c r="A127" s="163"/>
      <c r="B127" s="163"/>
      <c r="C127" s="163" t="s">
        <v>2304</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15" customHeight="1" x14ac:dyDescent="0.15">
      <c r="A128" s="163"/>
      <c r="B128" s="163"/>
      <c r="C128" s="163" t="s">
        <v>2305</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row>
    <row r="129" spans="1:38" ht="15" customHeight="1" x14ac:dyDescent="0.15">
      <c r="A129" s="163"/>
      <c r="B129" s="163"/>
      <c r="C129" s="163" t="s">
        <v>2306</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row>
    <row r="130" spans="1:38" ht="15" customHeight="1" x14ac:dyDescent="0.15">
      <c r="A130" s="163"/>
      <c r="B130" s="163"/>
      <c r="C130" s="163" t="s">
        <v>2307</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x14ac:dyDescent="0.15">
      <c r="A131" s="163"/>
      <c r="B131" s="163"/>
      <c r="C131" s="163" t="s">
        <v>2308</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row>
    <row r="132" spans="1:38" ht="15" customHeight="1" x14ac:dyDescent="0.15">
      <c r="A132" s="163"/>
      <c r="B132" s="163"/>
      <c r="C132" s="163" t="s">
        <v>2286</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row>
    <row r="133" spans="1:38" ht="15" customHeight="1" x14ac:dyDescent="0.15">
      <c r="A133" s="163"/>
      <c r="B133" s="163"/>
      <c r="C133" s="163" t="s">
        <v>2287</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row>
    <row r="134" spans="1:38" ht="15" customHeight="1" x14ac:dyDescent="0.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row>
    <row r="135" spans="1:38" ht="15" customHeight="1" x14ac:dyDescent="0.15">
      <c r="A135" s="163"/>
      <c r="B135" s="163"/>
      <c r="C135" s="163" t="s">
        <v>2288</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row>
    <row r="136" spans="1:38" ht="15" customHeight="1" x14ac:dyDescent="0.15">
      <c r="A136" s="163"/>
      <c r="B136" s="163"/>
      <c r="C136" s="163" t="s">
        <v>1823</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row>
    <row r="137" spans="1:38" ht="15" customHeight="1" x14ac:dyDescent="0.15">
      <c r="A137" s="163"/>
      <c r="B137" s="163"/>
      <c r="C137" s="163" t="s">
        <v>1824</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row>
    <row r="138" spans="1:38" ht="15" customHeight="1" x14ac:dyDescent="0.15">
      <c r="A138" s="163"/>
      <c r="B138" s="163"/>
      <c r="C138" s="163" t="s">
        <v>2238</v>
      </c>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row>
    <row r="139" spans="1:38" ht="15" customHeight="1" x14ac:dyDescent="0.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row>
    <row r="140" spans="1:38" ht="15" customHeight="1" x14ac:dyDescent="0.15">
      <c r="A140" s="163"/>
      <c r="B140" s="163"/>
      <c r="C140" s="163" t="s">
        <v>2309</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 customHeight="1" x14ac:dyDescent="0.15">
      <c r="A141" s="163"/>
      <c r="B141" s="163"/>
      <c r="C141" s="163" t="s">
        <v>1605</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row>
    <row r="142" spans="1:38" ht="15" customHeight="1" x14ac:dyDescent="0.15">
      <c r="A142" s="163"/>
      <c r="B142" s="163"/>
      <c r="C142" s="163" t="s">
        <v>1826</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row>
    <row r="143" spans="1:38" ht="15" customHeight="1" x14ac:dyDescent="0.15">
      <c r="A143" s="163"/>
      <c r="B143" s="163"/>
      <c r="C143" s="163" t="s">
        <v>1827</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row>
    <row r="144" spans="1:38" ht="15" customHeight="1" x14ac:dyDescent="0.15">
      <c r="A144" s="163"/>
      <c r="B144" s="163"/>
      <c r="C144" s="163" t="s">
        <v>1828</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row>
    <row r="145" spans="1:38" ht="15" customHeight="1" x14ac:dyDescent="0.15">
      <c r="A145" s="163"/>
      <c r="B145" s="163"/>
      <c r="C145" s="163" t="s">
        <v>2239</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row>
    <row r="146" spans="1:38" ht="15" customHeight="1" x14ac:dyDescent="0.15">
      <c r="A146" s="163"/>
      <c r="B146" s="163"/>
      <c r="C146" s="163" t="s">
        <v>2310</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row>
    <row r="147" spans="1:38" ht="15" customHeight="1" x14ac:dyDescent="0.15">
      <c r="A147" s="163"/>
      <c r="B147" s="163"/>
      <c r="C147" s="163" t="s">
        <v>2289</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row>
    <row r="148" spans="1:38" ht="15" customHeight="1" x14ac:dyDescent="0.15">
      <c r="A148" s="163"/>
      <c r="B148" s="163"/>
      <c r="C148" s="163" t="s">
        <v>2290</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row>
    <row r="149" spans="1:38" ht="15" customHeight="1" x14ac:dyDescent="0.15">
      <c r="A149" s="163"/>
      <c r="B149" s="163"/>
      <c r="C149" s="163" t="s">
        <v>2311</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row>
    <row r="150" spans="1:38" ht="15" customHeight="1" x14ac:dyDescent="0.15">
      <c r="A150" s="163"/>
      <c r="B150" s="163"/>
      <c r="C150" s="163" t="s">
        <v>2312</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row>
    <row r="151" spans="1:38" ht="15" customHeight="1" x14ac:dyDescent="0.15">
      <c r="A151" s="163"/>
      <c r="B151" s="163"/>
      <c r="C151" s="163" t="s">
        <v>2291</v>
      </c>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row>
    <row r="152" spans="1:38" ht="15" customHeight="1" x14ac:dyDescent="0.15">
      <c r="A152" s="163"/>
      <c r="B152" s="163"/>
      <c r="C152" s="163"/>
      <c r="D152" s="163" t="s">
        <v>1606</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row>
    <row r="153" spans="1:38" ht="15" customHeight="1" x14ac:dyDescent="0.15">
      <c r="A153" s="163"/>
      <c r="B153" s="163"/>
      <c r="C153" s="163"/>
      <c r="D153" s="163" t="s">
        <v>1607</v>
      </c>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row>
    <row r="154" spans="1:38" ht="15" customHeight="1" x14ac:dyDescent="0.15">
      <c r="A154" s="163"/>
      <c r="B154" s="163"/>
      <c r="C154" s="163"/>
      <c r="D154" s="163" t="s">
        <v>1608</v>
      </c>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row>
    <row r="155" spans="1:38" ht="15" customHeight="1" x14ac:dyDescent="0.15">
      <c r="A155" s="163"/>
      <c r="B155" s="163"/>
      <c r="C155" s="163"/>
      <c r="D155" s="163" t="s">
        <v>1609</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row>
    <row r="156" spans="1:38" ht="15" customHeight="1" x14ac:dyDescent="0.15">
      <c r="A156" s="163"/>
      <c r="B156" s="163"/>
      <c r="C156" s="163"/>
      <c r="D156" s="163" t="s">
        <v>1610</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row>
    <row r="157" spans="1:38" ht="15" customHeight="1" x14ac:dyDescent="0.15">
      <c r="A157" s="163"/>
      <c r="B157" s="163"/>
      <c r="C157" s="163"/>
      <c r="D157" s="163" t="s">
        <v>1825</v>
      </c>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row>
    <row r="158" spans="1:38" ht="15" customHeight="1" x14ac:dyDescent="0.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row>
    <row r="159" spans="1:38" ht="15" customHeight="1" x14ac:dyDescent="0.15">
      <c r="A159" s="163"/>
      <c r="B159" s="163"/>
      <c r="C159" s="163" t="s">
        <v>2292</v>
      </c>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row>
    <row r="160" spans="1:38" ht="15" customHeight="1" x14ac:dyDescent="0.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row>
    <row r="161" spans="1:38" ht="15" customHeight="1" x14ac:dyDescent="0.15">
      <c r="A161" s="163"/>
      <c r="B161" s="163"/>
      <c r="C161" s="163" t="s">
        <v>2293</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row>
    <row r="162" spans="1:38" ht="15" customHeight="1" x14ac:dyDescent="0.15">
      <c r="A162" s="163"/>
      <c r="B162" s="163"/>
      <c r="C162" s="163" t="s">
        <v>1611</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customHeight="1" x14ac:dyDescent="0.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x14ac:dyDescent="0.15">
      <c r="A164" s="163"/>
      <c r="B164" s="163"/>
      <c r="C164" s="163" t="s">
        <v>2294</v>
      </c>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row>
    <row r="165" spans="1:38" ht="15" customHeight="1" x14ac:dyDescent="0.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row>
    <row r="166" spans="1:38" ht="15" customHeight="1" x14ac:dyDescent="0.15">
      <c r="A166" s="163"/>
      <c r="B166" s="163"/>
      <c r="C166" s="163" t="s">
        <v>2295</v>
      </c>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row>
    <row r="167" spans="1:38" ht="15" customHeight="1" x14ac:dyDescent="0.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row>
    <row r="168" spans="1:38" ht="15" customHeight="1" x14ac:dyDescent="0.15">
      <c r="A168" s="163"/>
      <c r="B168" s="163"/>
      <c r="C168" s="163" t="s">
        <v>2296</v>
      </c>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row>
    <row r="169" spans="1:38" ht="15" customHeight="1" x14ac:dyDescent="0.15">
      <c r="A169" s="163"/>
      <c r="B169" s="163"/>
      <c r="C169" s="163" t="s">
        <v>1612</v>
      </c>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row>
    <row r="170" spans="1:38" ht="15" customHeight="1" x14ac:dyDescent="0.15">
      <c r="A170" s="163"/>
      <c r="B170" s="163"/>
      <c r="C170" s="163" t="s">
        <v>1613</v>
      </c>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row>
    <row r="171" spans="1:38" ht="15" customHeight="1" x14ac:dyDescent="0.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ht="15" customHeight="1" x14ac:dyDescent="0.15">
      <c r="A172" s="163"/>
      <c r="B172" s="163"/>
      <c r="C172" s="163" t="s">
        <v>2297</v>
      </c>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row>
    <row r="173" spans="1:38" ht="15" customHeight="1" x14ac:dyDescent="0.15">
      <c r="A173" s="163"/>
      <c r="B173" s="163"/>
      <c r="C173" s="163" t="s">
        <v>1614</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 customHeight="1" x14ac:dyDescent="0.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row>
    <row r="175" spans="1:38" ht="15" customHeight="1" x14ac:dyDescent="0.15">
      <c r="A175" s="163"/>
      <c r="B175" s="163"/>
      <c r="C175" s="163" t="s">
        <v>2298</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row>
    <row r="176" spans="1:38" ht="15" customHeight="1" x14ac:dyDescent="0.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row>
    <row r="177" spans="1:38" ht="15" customHeight="1" x14ac:dyDescent="0.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row>
    <row r="178" spans="1:38" ht="15" customHeight="1" x14ac:dyDescent="0.15">
      <c r="A178" s="163"/>
      <c r="B178" s="163"/>
      <c r="C178" s="163" t="s">
        <v>2299</v>
      </c>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row>
    <row r="179" spans="1:38" ht="15" customHeight="1" x14ac:dyDescent="0.15">
      <c r="A179" s="163"/>
      <c r="B179" s="163"/>
      <c r="C179" s="163" t="s">
        <v>1748</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customHeight="1" x14ac:dyDescent="0.15">
      <c r="A180" s="163"/>
      <c r="B180" s="163"/>
      <c r="C180" s="163" t="s">
        <v>1749</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5" customHeight="1" x14ac:dyDescent="0.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row>
    <row r="182" spans="1:38" ht="15" customHeight="1" x14ac:dyDescent="0.15">
      <c r="A182" s="163"/>
      <c r="B182" s="163"/>
      <c r="C182" s="163" t="s">
        <v>2300</v>
      </c>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row>
    <row r="183" spans="1:38" ht="15" customHeight="1" x14ac:dyDescent="0.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row>
    <row r="184" spans="1:38" ht="15" customHeight="1" x14ac:dyDescent="0.15">
      <c r="A184" s="163"/>
      <c r="B184" s="163"/>
      <c r="C184" s="163" t="s">
        <v>2301</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row>
    <row r="185" spans="1:38" ht="15" customHeight="1" x14ac:dyDescent="0.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row>
    <row r="186" spans="1:38" ht="15" customHeight="1" x14ac:dyDescent="0.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row>
    <row r="187" spans="1:38" ht="15" customHeight="1" x14ac:dyDescent="0.15">
      <c r="A187" s="163"/>
      <c r="B187" s="163" t="s">
        <v>1615</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customHeight="1" x14ac:dyDescent="0.15">
      <c r="A188" s="163"/>
      <c r="B188" s="163"/>
      <c r="C188" s="163" t="s">
        <v>2196</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5" customHeight="1" x14ac:dyDescent="0.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row>
    <row r="190" spans="1:38" ht="15" customHeight="1" x14ac:dyDescent="0.15">
      <c r="A190" s="163"/>
      <c r="B190" s="163"/>
      <c r="C190" s="163" t="s">
        <v>2197</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row>
    <row r="191" spans="1:38" ht="15" customHeight="1" x14ac:dyDescent="0.15">
      <c r="A191" s="163"/>
      <c r="B191" s="163"/>
      <c r="C191" s="163" t="s">
        <v>1616</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row>
    <row r="192" spans="1:38" ht="15" customHeight="1" x14ac:dyDescent="0.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row>
    <row r="193" spans="1:38" ht="15" customHeight="1" x14ac:dyDescent="0.15">
      <c r="A193" s="163"/>
      <c r="B193" s="163"/>
      <c r="C193" s="163" t="s">
        <v>2198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row>
    <row r="194" spans="1:38" ht="15" customHeight="1" x14ac:dyDescent="0.15">
      <c r="A194" s="163"/>
      <c r="B194" s="163"/>
      <c r="C194" s="163" t="s">
        <v>1617</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row>
    <row r="195" spans="1:38" ht="15" customHeight="1" x14ac:dyDescent="0.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row>
    <row r="196" spans="1:38" ht="15" customHeight="1" x14ac:dyDescent="0.15">
      <c r="A196" s="163"/>
      <c r="B196" s="163"/>
      <c r="C196" s="163" t="s">
        <v>2199</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row>
    <row r="197" spans="1:38" ht="15" customHeight="1" x14ac:dyDescent="0.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row>
    <row r="198" spans="1:38" ht="15" customHeight="1" x14ac:dyDescent="0.15">
      <c r="A198" s="163"/>
      <c r="B198" s="163"/>
      <c r="C198" s="163" t="s">
        <v>2200</v>
      </c>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row>
    <row r="199" spans="1:38" ht="15" customHeight="1" x14ac:dyDescent="0.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row>
    <row r="200" spans="1:38" ht="15" customHeight="1" x14ac:dyDescent="0.15">
      <c r="A200" s="163"/>
      <c r="B200" s="163"/>
      <c r="C200" s="163" t="s">
        <v>2201</v>
      </c>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row>
    <row r="201" spans="1:38" ht="15" customHeight="1" x14ac:dyDescent="0.15">
      <c r="A201" s="163"/>
      <c r="B201" s="163"/>
      <c r="C201" s="163" t="s">
        <v>1750</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row>
    <row r="202" spans="1:38" ht="15" customHeight="1" x14ac:dyDescent="0.15">
      <c r="A202" s="163"/>
      <c r="B202" s="163"/>
      <c r="C202" s="163" t="s">
        <v>2240</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row>
    <row r="203" spans="1:38" ht="15" customHeight="1" x14ac:dyDescent="0.15">
      <c r="A203" s="163"/>
      <c r="B203" s="163"/>
      <c r="C203" s="163" t="s">
        <v>2241</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ht="15" customHeight="1" x14ac:dyDescent="0.15">
      <c r="A204" s="163"/>
      <c r="B204" s="163"/>
      <c r="C204" s="163" t="s">
        <v>1765</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row>
    <row r="205" spans="1:38" ht="15" customHeight="1" x14ac:dyDescent="0.15">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row>
    <row r="206" spans="1:38" ht="15" customHeight="1" x14ac:dyDescent="0.15">
      <c r="A206" s="163"/>
      <c r="B206" s="163"/>
      <c r="C206" s="163" t="s">
        <v>2202</v>
      </c>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row>
    <row r="207" spans="1:38" ht="15" customHeight="1" x14ac:dyDescent="0.15">
      <c r="A207" s="163"/>
      <c r="B207" s="163"/>
      <c r="C207" s="163" t="s">
        <v>1766</v>
      </c>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row>
    <row r="208" spans="1:38" ht="15" customHeight="1" x14ac:dyDescent="0.15">
      <c r="A208" s="163"/>
      <c r="B208" s="163"/>
      <c r="C208" s="163" t="s">
        <v>2242</v>
      </c>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ht="15" customHeight="1" x14ac:dyDescent="0.15">
      <c r="A209" s="163"/>
      <c r="B209" s="163"/>
      <c r="C209" s="163" t="s">
        <v>2243</v>
      </c>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row>
    <row r="210" spans="1:38" ht="15" customHeight="1" x14ac:dyDescent="0.15">
      <c r="A210" s="163"/>
      <c r="B210" s="163"/>
      <c r="C210" s="163" t="s">
        <v>2244</v>
      </c>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row>
    <row r="211" spans="1:38" ht="15" customHeight="1" x14ac:dyDescent="0.15">
      <c r="A211" s="163"/>
      <c r="B211" s="163"/>
      <c r="C211" s="163" t="s">
        <v>2245</v>
      </c>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row>
    <row r="212" spans="1:38" ht="15" customHeight="1" x14ac:dyDescent="0.15">
      <c r="A212" s="163"/>
      <c r="B212" s="163"/>
      <c r="C212" s="163" t="s">
        <v>2246</v>
      </c>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row>
    <row r="213" spans="1:38" ht="15" customHeight="1" x14ac:dyDescent="0.15">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row>
    <row r="214" spans="1:38" ht="15" customHeight="1" x14ac:dyDescent="0.15">
      <c r="A214" s="163"/>
      <c r="B214" s="163"/>
      <c r="C214" s="163" t="s">
        <v>2247</v>
      </c>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row>
    <row r="215" spans="1:38" ht="15" customHeight="1" x14ac:dyDescent="0.15">
      <c r="A215" s="163"/>
      <c r="B215" s="163"/>
      <c r="C215" s="163" t="s">
        <v>2248</v>
      </c>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row>
    <row r="216" spans="1:38" ht="15" customHeight="1" x14ac:dyDescent="0.15">
      <c r="A216" s="163"/>
      <c r="B216" s="163"/>
      <c r="C216" s="163" t="s">
        <v>2249</v>
      </c>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row>
    <row r="217" spans="1:38" ht="15" customHeight="1" x14ac:dyDescent="0.15">
      <c r="A217" s="163"/>
      <c r="B217" s="163"/>
      <c r="C217" s="163" t="s">
        <v>2250</v>
      </c>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row>
    <row r="218" spans="1:38" ht="15" customHeight="1" x14ac:dyDescent="0.15">
      <c r="A218" s="163"/>
      <c r="B218" s="163"/>
      <c r="C218" s="163" t="s">
        <v>2251</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row>
    <row r="219" spans="1:38" ht="15" customHeight="1" x14ac:dyDescent="0.15">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row>
    <row r="220" spans="1:38" ht="15" customHeight="1" x14ac:dyDescent="0.15">
      <c r="A220" s="163"/>
      <c r="B220" s="163"/>
      <c r="C220" s="163" t="s">
        <v>2252</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row>
    <row r="221" spans="1:38" ht="15" customHeight="1" x14ac:dyDescent="0.15">
      <c r="A221" s="163"/>
      <c r="B221" s="163"/>
      <c r="C221" s="163" t="s">
        <v>2253</v>
      </c>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row>
    <row r="222" spans="1:38" ht="15" customHeight="1" x14ac:dyDescent="0.15">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row>
    <row r="223" spans="1:38" ht="15" customHeight="1" x14ac:dyDescent="0.15">
      <c r="A223" s="163"/>
      <c r="B223" s="163"/>
      <c r="C223" s="163" t="s">
        <v>2203</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row>
    <row r="224" spans="1:38" ht="15" customHeight="1" x14ac:dyDescent="0.15">
      <c r="A224" s="163"/>
      <c r="B224" s="163"/>
      <c r="C224" s="163" t="s">
        <v>1618</v>
      </c>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row>
    <row r="225" spans="1:38" ht="15" customHeight="1" x14ac:dyDescent="0.15">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row>
    <row r="226" spans="1:38" ht="15" customHeight="1" x14ac:dyDescent="0.15">
      <c r="A226" s="163"/>
      <c r="B226" s="163"/>
      <c r="C226" s="163" t="s">
        <v>2204</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row>
    <row r="227" spans="1:38" ht="15" customHeight="1" x14ac:dyDescent="0.15">
      <c r="A227" s="163"/>
      <c r="B227" s="163"/>
      <c r="C227" s="163" t="s">
        <v>1619</v>
      </c>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row>
    <row r="228" spans="1:38" ht="15" customHeight="1" x14ac:dyDescent="0.15">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row>
    <row r="229" spans="1:38" ht="15" customHeight="1" x14ac:dyDescent="0.15">
      <c r="A229" s="163"/>
      <c r="B229" s="163"/>
      <c r="C229" s="163" t="s">
        <v>2205</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row>
    <row r="230" spans="1:38" ht="15" customHeight="1" x14ac:dyDescent="0.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row>
    <row r="231" spans="1:38" ht="15" customHeight="1" x14ac:dyDescent="0.15">
      <c r="A231" s="163"/>
      <c r="B231" s="163"/>
      <c r="C231" s="163" t="s">
        <v>2206</v>
      </c>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row>
    <row r="232" spans="1:38" ht="15" customHeight="1" x14ac:dyDescent="0.15">
      <c r="A232" s="163"/>
      <c r="B232" s="163"/>
      <c r="C232" s="163" t="s">
        <v>1620</v>
      </c>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row>
    <row r="233" spans="1:38" ht="15" customHeight="1" x14ac:dyDescent="0.15">
      <c r="A233" s="163"/>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row>
    <row r="234" spans="1:38" ht="15" customHeight="1" x14ac:dyDescent="0.15">
      <c r="A234" s="163"/>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row>
    <row r="235" spans="1:38" ht="15" customHeight="1" x14ac:dyDescent="0.15">
      <c r="A235" s="163"/>
      <c r="B235" s="163"/>
      <c r="C235" s="163" t="s">
        <v>2207</v>
      </c>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row>
    <row r="236" spans="1:38" ht="15" customHeight="1" x14ac:dyDescent="0.15">
      <c r="A236" s="163"/>
      <c r="B236" s="163"/>
      <c r="C236" s="163" t="s">
        <v>1752</v>
      </c>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row>
    <row r="237" spans="1:38" ht="15" customHeight="1" x14ac:dyDescent="0.15">
      <c r="A237" s="163"/>
      <c r="B237" s="163"/>
      <c r="C237" s="163" t="s">
        <v>1621</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row>
    <row r="238" spans="1:38" ht="15" customHeight="1" x14ac:dyDescent="0.15">
      <c r="A238" s="163"/>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row>
    <row r="239" spans="1:38" ht="15" customHeight="1" x14ac:dyDescent="0.15">
      <c r="A239" s="163"/>
      <c r="B239" s="163"/>
      <c r="C239" s="163" t="s">
        <v>2208</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row>
    <row r="240" spans="1:38" ht="15" customHeight="1" x14ac:dyDescent="0.15">
      <c r="A240" s="163"/>
      <c r="B240" s="163"/>
      <c r="C240" s="163" t="s">
        <v>1753</v>
      </c>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row>
    <row r="241" spans="1:38" ht="15" customHeight="1" x14ac:dyDescent="0.15">
      <c r="A241" s="163"/>
      <c r="B241" s="163"/>
      <c r="C241" s="163" t="s">
        <v>1754</v>
      </c>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row>
    <row r="242" spans="1:38" ht="15" customHeight="1" x14ac:dyDescent="0.15">
      <c r="A242" s="163"/>
      <c r="B242" s="163"/>
      <c r="C242" s="163" t="s">
        <v>1755</v>
      </c>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row>
    <row r="243" spans="1:38" ht="15" customHeight="1" x14ac:dyDescent="0.15">
      <c r="A243" s="163"/>
      <c r="B243" s="163"/>
      <c r="C243" s="163" t="s">
        <v>1756</v>
      </c>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row>
    <row r="244" spans="1:38" ht="15" customHeight="1" x14ac:dyDescent="0.15">
      <c r="A244" s="163"/>
      <c r="B244" s="163"/>
      <c r="C244" s="163" t="s">
        <v>1757</v>
      </c>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row>
    <row r="245" spans="1:38" ht="15" customHeight="1" x14ac:dyDescent="0.15">
      <c r="A245" s="163"/>
      <c r="B245" s="163"/>
      <c r="C245" s="163" t="s">
        <v>2254</v>
      </c>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row>
    <row r="246" spans="1:38" ht="15" customHeight="1" x14ac:dyDescent="0.15">
      <c r="A246" s="163"/>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row>
    <row r="247" spans="1:38" ht="15" customHeight="1" x14ac:dyDescent="0.15">
      <c r="A247" s="163"/>
      <c r="B247" s="163"/>
      <c r="C247" s="163" t="s">
        <v>2209</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row>
    <row r="248" spans="1:38" ht="15" customHeight="1" x14ac:dyDescent="0.15">
      <c r="A248" s="163"/>
      <c r="B248" s="163"/>
      <c r="C248" s="163" t="s">
        <v>1622</v>
      </c>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row>
    <row r="249" spans="1:38" ht="15" customHeight="1" x14ac:dyDescent="0.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row>
    <row r="250" spans="1:38" ht="15" customHeight="1" x14ac:dyDescent="0.15">
      <c r="A250" s="163"/>
      <c r="B250" s="163"/>
      <c r="C250" s="163" t="s">
        <v>2210</v>
      </c>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row>
    <row r="251" spans="1:38" ht="15" customHeight="1" x14ac:dyDescent="0.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row>
    <row r="252" spans="1:38" ht="15" customHeight="1" x14ac:dyDescent="0.15">
      <c r="A252" s="163"/>
      <c r="B252" s="163"/>
      <c r="C252" s="163" t="s">
        <v>2211</v>
      </c>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row>
    <row r="253" spans="1:38" ht="15" customHeight="1" x14ac:dyDescent="0.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row>
    <row r="254" spans="1:38" ht="15" customHeight="1" x14ac:dyDescent="0.15">
      <c r="A254" s="163"/>
      <c r="B254" s="163"/>
      <c r="C254" s="163" t="s">
        <v>2212</v>
      </c>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row>
    <row r="255" spans="1:38" ht="15" customHeight="1" x14ac:dyDescent="0.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row>
    <row r="256" spans="1:38" ht="15" customHeight="1" x14ac:dyDescent="0.15">
      <c r="A256" s="163"/>
      <c r="B256" s="163"/>
      <c r="C256" s="163" t="s">
        <v>2213</v>
      </c>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row>
    <row r="257" spans="1:38" ht="15" customHeight="1" x14ac:dyDescent="0.15">
      <c r="A257" s="163"/>
      <c r="B257" s="163"/>
      <c r="C257" s="163" t="s">
        <v>1751</v>
      </c>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row>
    <row r="258" spans="1:38" ht="15" customHeight="1" x14ac:dyDescent="0.15">
      <c r="A258" s="163"/>
      <c r="B258" s="163"/>
      <c r="C258" s="163" t="s">
        <v>1623</v>
      </c>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row>
    <row r="259" spans="1:38" ht="15" customHeight="1" x14ac:dyDescent="0.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row>
    <row r="260" spans="1:38" ht="15" customHeight="1" x14ac:dyDescent="0.15">
      <c r="A260" s="163"/>
      <c r="B260" s="163"/>
      <c r="C260" s="163" t="s">
        <v>2214</v>
      </c>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row>
    <row r="261" spans="1:38" ht="15" customHeight="1" x14ac:dyDescent="0.15">
      <c r="A261" s="163"/>
      <c r="B261" s="163"/>
      <c r="C261" s="163" t="s">
        <v>2159</v>
      </c>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row>
    <row r="262" spans="1:38" ht="15" customHeight="1" x14ac:dyDescent="0.15">
      <c r="A262" s="163"/>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row>
    <row r="263" spans="1:38" ht="15" customHeight="1" x14ac:dyDescent="0.15">
      <c r="A263" s="163"/>
      <c r="B263" s="163"/>
      <c r="C263" s="163" t="s">
        <v>2215</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row>
    <row r="264" spans="1:38" ht="15" customHeight="1" x14ac:dyDescent="0.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row>
    <row r="265" spans="1:38" ht="15" customHeight="1" x14ac:dyDescent="0.15">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row>
    <row r="266" spans="1:38" ht="15" customHeight="1" x14ac:dyDescent="0.15">
      <c r="A266" s="163"/>
      <c r="B266" s="163" t="s">
        <v>1624</v>
      </c>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row>
    <row r="267" spans="1:38" ht="15" customHeight="1" x14ac:dyDescent="0.15">
      <c r="A267" s="163"/>
      <c r="B267" s="163"/>
      <c r="C267" s="163" t="s">
        <v>2216</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row>
    <row r="268" spans="1:38" ht="15" customHeight="1" x14ac:dyDescent="0.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row>
    <row r="269" spans="1:38" ht="15" customHeight="1" x14ac:dyDescent="0.15">
      <c r="A269" s="163"/>
      <c r="B269" s="163"/>
      <c r="C269" s="163" t="s">
        <v>2217</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row>
    <row r="270" spans="1:38" ht="15" customHeight="1" x14ac:dyDescent="0.15">
      <c r="A270" s="163"/>
      <c r="B270" s="163"/>
      <c r="C270" s="163" t="s">
        <v>1625</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row>
    <row r="271" spans="1:38" ht="15" customHeight="1" x14ac:dyDescent="0.15">
      <c r="A271" s="163"/>
      <c r="B271" s="163"/>
      <c r="C271" s="163" t="s">
        <v>1626</v>
      </c>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row>
    <row r="272" spans="1:38" ht="15" customHeight="1" x14ac:dyDescent="0.15">
      <c r="A272" s="163"/>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row>
    <row r="273" spans="1:38" ht="15" customHeight="1" x14ac:dyDescent="0.15">
      <c r="A273" s="163"/>
      <c r="B273" s="163"/>
      <c r="C273" s="163" t="s">
        <v>2218</v>
      </c>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row>
    <row r="274" spans="1:38" ht="15" customHeight="1" x14ac:dyDescent="0.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row>
    <row r="275" spans="1:38" ht="15" customHeight="1" x14ac:dyDescent="0.15">
      <c r="A275" s="163"/>
      <c r="B275" s="163"/>
      <c r="C275" s="163" t="s">
        <v>2219</v>
      </c>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row>
    <row r="276" spans="1:38" ht="15" customHeight="1" x14ac:dyDescent="0.15">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row>
    <row r="277" spans="1:38" ht="15" customHeight="1" x14ac:dyDescent="0.15">
      <c r="A277" s="163"/>
      <c r="B277" s="163"/>
      <c r="C277" s="163" t="s">
        <v>2220</v>
      </c>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row>
    <row r="278" spans="1:38" ht="15" customHeight="1" x14ac:dyDescent="0.15">
      <c r="A278" s="163"/>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ht="15" customHeight="1" x14ac:dyDescent="0.15">
      <c r="A279" s="163"/>
      <c r="B279" s="163"/>
      <c r="C279" s="163" t="s">
        <v>2221</v>
      </c>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row>
    <row r="280" spans="1:38" ht="15" customHeight="1" x14ac:dyDescent="0.15">
      <c r="A280" s="163"/>
      <c r="B280" s="163"/>
      <c r="C280" s="163" t="s">
        <v>1627</v>
      </c>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row>
    <row r="281" spans="1:38" ht="15" customHeight="1" x14ac:dyDescent="0.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row>
    <row r="282" spans="1:38" ht="15" customHeight="1" x14ac:dyDescent="0.15">
      <c r="A282" s="163"/>
      <c r="B282" s="163"/>
      <c r="C282" s="163" t="s">
        <v>2222</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row>
    <row r="283" spans="1:38" ht="15" customHeight="1"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row>
    <row r="284" spans="1:38" ht="15" customHeight="1" x14ac:dyDescent="0.15">
      <c r="A284" s="163"/>
      <c r="B284" s="163"/>
      <c r="C284" s="163" t="s">
        <v>2223</v>
      </c>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row>
    <row r="285" spans="1:38" ht="15" customHeight="1"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row>
    <row r="286" spans="1:38" ht="15" customHeight="1" x14ac:dyDescent="0.15">
      <c r="A286" s="163"/>
      <c r="B286" s="163" t="s">
        <v>1628</v>
      </c>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row>
    <row r="287" spans="1:38" ht="15" customHeight="1" x14ac:dyDescent="0.15">
      <c r="A287" s="163"/>
      <c r="B287" s="163"/>
      <c r="C287" s="163" t="s">
        <v>2224</v>
      </c>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row>
    <row r="288" spans="1:38" ht="15" customHeight="1" x14ac:dyDescent="0.15">
      <c r="A288" s="163"/>
      <c r="B288" s="163"/>
      <c r="C288" s="163" t="s">
        <v>1629</v>
      </c>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row>
    <row r="289" spans="1:38" ht="15" customHeight="1" x14ac:dyDescent="0.15">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row>
    <row r="290" spans="1:38" ht="15" customHeight="1" x14ac:dyDescent="0.15">
      <c r="A290" s="163"/>
      <c r="B290" s="163"/>
      <c r="C290" s="163" t="s">
        <v>2225</v>
      </c>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row>
    <row r="291" spans="1:38" ht="15" customHeight="1" x14ac:dyDescent="0.15">
      <c r="A291" s="163"/>
      <c r="B291" s="163"/>
      <c r="C291" s="163" t="s">
        <v>1630</v>
      </c>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row>
    <row r="292" spans="1:38" ht="15" customHeight="1" x14ac:dyDescent="0.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row>
    <row r="293" spans="1:38" ht="15" customHeight="1" x14ac:dyDescent="0.15">
      <c r="A293" s="163"/>
      <c r="B293" s="163"/>
      <c r="C293" s="163" t="s">
        <v>2226</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row>
    <row r="294" spans="1:38" ht="15" customHeight="1" x14ac:dyDescent="0.15">
      <c r="A294" s="163"/>
      <c r="B294" s="163"/>
      <c r="C294" s="163" t="s">
        <v>1631</v>
      </c>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row>
    <row r="295" spans="1:38" ht="15" customHeight="1" x14ac:dyDescent="0.15">
      <c r="A295" s="163"/>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row>
    <row r="296" spans="1:38" ht="15" customHeight="1" x14ac:dyDescent="0.15">
      <c r="A296" s="163"/>
      <c r="B296" s="163"/>
      <c r="C296" s="163" t="s">
        <v>2227</v>
      </c>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row>
    <row r="297" spans="1:38" ht="15" customHeight="1" x14ac:dyDescent="0.15">
      <c r="A297" s="163"/>
      <c r="B297" s="163"/>
      <c r="C297" s="163" t="s">
        <v>1586</v>
      </c>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row>
    <row r="298" spans="1:38" ht="15" customHeight="1" x14ac:dyDescent="0.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row>
    <row r="299" spans="1:38" ht="15" customHeight="1" x14ac:dyDescent="0.15">
      <c r="A299" s="163"/>
      <c r="B299" s="163"/>
      <c r="C299" s="163" t="s">
        <v>2228</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row>
    <row r="300" spans="1:38" ht="15" customHeight="1" x14ac:dyDescent="0.15">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row>
    <row r="301" spans="1:38" ht="15" customHeight="1" x14ac:dyDescent="0.15">
      <c r="A301" s="163"/>
      <c r="B301" s="163"/>
      <c r="C301" s="163" t="s">
        <v>2229</v>
      </c>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row>
    <row r="302" spans="1:38" ht="15" customHeight="1" x14ac:dyDescent="0.15">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row>
    <row r="303" spans="1:38" ht="15" customHeight="1" x14ac:dyDescent="0.15">
      <c r="A303" s="163"/>
      <c r="B303" s="163"/>
      <c r="C303" s="163" t="s">
        <v>2230</v>
      </c>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row>
    <row r="304" spans="1:38" ht="15" customHeight="1" x14ac:dyDescent="0.15">
      <c r="A304" s="163"/>
      <c r="B304" s="163"/>
      <c r="C304" s="163" t="s">
        <v>1632</v>
      </c>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row>
    <row r="305" spans="1:38" ht="15" customHeight="1" x14ac:dyDescent="0.15">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row>
    <row r="306" spans="1:38" ht="15" customHeight="1" x14ac:dyDescent="0.15">
      <c r="A306" s="163"/>
      <c r="B306" s="163"/>
      <c r="C306" s="163" t="s">
        <v>2231</v>
      </c>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row>
    <row r="307" spans="1:38" ht="15" customHeight="1" x14ac:dyDescent="0.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5" manualBreakCount="5">
    <brk id="59" max="37" man="1"/>
    <brk id="117" max="37" man="1"/>
    <brk id="176" max="37" man="1"/>
    <brk id="233" max="37" man="1"/>
    <brk id="264" max="37"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8" tint="-0.499984740745262"/>
  </sheetPr>
  <dimension ref="A4:BU148"/>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7"/>
  </cols>
  <sheetData>
    <row r="4" spans="2:37" ht="15" customHeight="1" x14ac:dyDescent="0.15">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row>
    <row r="5" spans="2:37" ht="15" customHeight="1" x14ac:dyDescent="0.15">
      <c r="B5" s="163" t="s">
        <v>1633</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7" ht="15" customHeight="1" x14ac:dyDescent="0.15">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ht="15" customHeight="1" x14ac:dyDescent="0.1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row>
    <row r="8" spans="2:37" ht="15" customHeight="1" x14ac:dyDescent="0.15">
      <c r="B8" s="163" t="s">
        <v>1634</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row>
    <row r="9" spans="2:37" ht="15" customHeight="1" x14ac:dyDescent="0.15">
      <c r="B9" s="163"/>
      <c r="C9" s="163" t="s">
        <v>1965</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row>
    <row r="10" spans="2:37" ht="15" customHeight="1" x14ac:dyDescent="0.15">
      <c r="B10" s="163"/>
      <c r="C10" s="163" t="s">
        <v>1966</v>
      </c>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row>
    <row r="11" spans="2:37" ht="15" customHeight="1" x14ac:dyDescent="0.15">
      <c r="B11" s="163"/>
      <c r="C11" s="163"/>
      <c r="D11" s="163" t="s">
        <v>941</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2:37" ht="15" customHeight="1" x14ac:dyDescent="0.15">
      <c r="B12" s="163"/>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row>
    <row r="13" spans="2:37" ht="15" customHeight="1" x14ac:dyDescent="0.15">
      <c r="B13" s="163" t="s">
        <v>942</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row>
    <row r="14" spans="2:37" ht="15" customHeight="1" x14ac:dyDescent="0.15">
      <c r="B14" s="163"/>
      <c r="C14" s="163" t="s">
        <v>2114</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row>
    <row r="15" spans="2:37" ht="15" customHeight="1" x14ac:dyDescent="0.15">
      <c r="B15" s="163"/>
      <c r="C15" s="163"/>
      <c r="D15" s="163" t="s">
        <v>2169</v>
      </c>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row>
    <row r="16" spans="2:37" ht="15" customHeight="1" x14ac:dyDescent="0.15">
      <c r="B16" s="163"/>
      <c r="C16" s="163" t="s">
        <v>2115</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row>
    <row r="17" spans="2:37" ht="15" customHeight="1" x14ac:dyDescent="0.15">
      <c r="B17" s="163"/>
      <c r="C17" s="163"/>
      <c r="D17" s="163" t="s">
        <v>943</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row>
    <row r="18" spans="2:37" ht="15" customHeight="1" x14ac:dyDescent="0.15">
      <c r="B18" s="163"/>
      <c r="C18" s="163" t="s">
        <v>2116</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row>
    <row r="19" spans="2:37" ht="15" customHeight="1" x14ac:dyDescent="0.15">
      <c r="B19" s="163"/>
      <c r="C19" s="163" t="s">
        <v>2117</v>
      </c>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row>
    <row r="20" spans="2:37" ht="15" customHeight="1" x14ac:dyDescent="0.15">
      <c r="B20" s="163"/>
      <c r="C20" s="163"/>
      <c r="D20" s="163" t="s">
        <v>2118</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row>
    <row r="21" spans="2:37" ht="15" customHeight="1" x14ac:dyDescent="0.15">
      <c r="B21" s="163"/>
      <c r="C21" s="163" t="s">
        <v>2119</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row>
    <row r="22" spans="2:37" ht="15" customHeight="1" x14ac:dyDescent="0.15">
      <c r="B22" s="163"/>
      <c r="C22" s="163" t="s">
        <v>2120</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row>
    <row r="23" spans="2:37" ht="15" customHeight="1" x14ac:dyDescent="0.15">
      <c r="B23" s="163"/>
      <c r="C23" s="163"/>
      <c r="D23" s="163" t="s">
        <v>941</v>
      </c>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row>
    <row r="24" spans="2:37" ht="15" customHeight="1" x14ac:dyDescent="0.15">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row>
    <row r="25" spans="2:37" ht="15" customHeight="1" x14ac:dyDescent="0.15">
      <c r="B25" s="163"/>
      <c r="C25" s="665" t="s">
        <v>944</v>
      </c>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t="s">
        <v>945</v>
      </c>
      <c r="AF25" s="665"/>
      <c r="AG25" s="665"/>
      <c r="AH25" s="665"/>
      <c r="AI25" s="665"/>
      <c r="AJ25" s="665"/>
      <c r="AK25" s="163"/>
    </row>
    <row r="26" spans="2:37" ht="15" customHeight="1" x14ac:dyDescent="0.15">
      <c r="B26" s="163"/>
      <c r="C26" s="679" t="s">
        <v>946</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64" t="s">
        <v>1635</v>
      </c>
      <c r="AF26" s="665"/>
      <c r="AG26" s="665"/>
      <c r="AH26" s="665"/>
      <c r="AI26" s="665"/>
      <c r="AJ26" s="665"/>
      <c r="AK26" s="163"/>
    </row>
    <row r="27" spans="2:37" ht="15" customHeight="1" x14ac:dyDescent="0.15">
      <c r="B27" s="163"/>
      <c r="C27" s="679" t="s">
        <v>947</v>
      </c>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64" t="s">
        <v>853</v>
      </c>
      <c r="AF27" s="665"/>
      <c r="AG27" s="665"/>
      <c r="AH27" s="665"/>
      <c r="AI27" s="665"/>
      <c r="AJ27" s="665"/>
      <c r="AK27" s="163"/>
    </row>
    <row r="28" spans="2:37" ht="15" customHeight="1" x14ac:dyDescent="0.15">
      <c r="B28" s="163"/>
      <c r="C28" s="679" t="s">
        <v>948</v>
      </c>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64" t="s">
        <v>854</v>
      </c>
      <c r="AF28" s="665"/>
      <c r="AG28" s="665"/>
      <c r="AH28" s="665"/>
      <c r="AI28" s="665"/>
      <c r="AJ28" s="665"/>
      <c r="AK28" s="163"/>
    </row>
    <row r="29" spans="2:37" ht="15" customHeight="1" x14ac:dyDescent="0.15">
      <c r="B29" s="163"/>
      <c r="C29" s="679" t="s">
        <v>949</v>
      </c>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64" t="s">
        <v>855</v>
      </c>
      <c r="AF29" s="665"/>
      <c r="AG29" s="665"/>
      <c r="AH29" s="665"/>
      <c r="AI29" s="665"/>
      <c r="AJ29" s="665"/>
      <c r="AK29" s="163"/>
    </row>
    <row r="30" spans="2:37" ht="15" customHeight="1" x14ac:dyDescent="0.15">
      <c r="B30" s="163"/>
      <c r="C30" s="679" t="s">
        <v>1636</v>
      </c>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64" t="s">
        <v>856</v>
      </c>
      <c r="AF30" s="665"/>
      <c r="AG30" s="665"/>
      <c r="AH30" s="665"/>
      <c r="AI30" s="665"/>
      <c r="AJ30" s="665"/>
      <c r="AK30" s="163"/>
    </row>
    <row r="31" spans="2:37" ht="15" customHeight="1" x14ac:dyDescent="0.15">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row>
    <row r="32" spans="2:37" ht="15" customHeight="1" x14ac:dyDescent="0.15">
      <c r="B32" s="163"/>
      <c r="C32" s="163" t="s">
        <v>2121</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row>
    <row r="33" spans="2:37" ht="15" customHeight="1" x14ac:dyDescent="0.15">
      <c r="B33" s="163"/>
      <c r="C33" s="163"/>
      <c r="D33" s="163" t="s">
        <v>950</v>
      </c>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row>
    <row r="34" spans="2:37" ht="15" customHeight="1" x14ac:dyDescent="0.15">
      <c r="B34" s="163"/>
      <c r="C34" s="163"/>
      <c r="D34" s="163" t="s">
        <v>951</v>
      </c>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row>
    <row r="35" spans="2:37" ht="15" customHeight="1" x14ac:dyDescent="0.15">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row>
    <row r="36" spans="2:37" ht="15" customHeight="1" x14ac:dyDescent="0.15">
      <c r="B36" s="163"/>
      <c r="C36" s="665" t="s">
        <v>944</v>
      </c>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t="s">
        <v>945</v>
      </c>
      <c r="AF36" s="665"/>
      <c r="AG36" s="665"/>
      <c r="AH36" s="665"/>
      <c r="AI36" s="665"/>
      <c r="AJ36" s="665"/>
      <c r="AK36" s="163"/>
    </row>
    <row r="37" spans="2:37" ht="15" customHeight="1" x14ac:dyDescent="0.15">
      <c r="B37" s="163"/>
      <c r="C37" s="666" t="s">
        <v>1637</v>
      </c>
      <c r="D37" s="667"/>
      <c r="E37" s="667"/>
      <c r="F37" s="667"/>
      <c r="G37" s="667"/>
      <c r="H37" s="667"/>
      <c r="I37" s="667"/>
      <c r="J37" s="667"/>
      <c r="K37" s="667"/>
      <c r="L37" s="668"/>
      <c r="M37" s="662" t="s">
        <v>1638</v>
      </c>
      <c r="N37" s="662"/>
      <c r="O37" s="662"/>
      <c r="P37" s="662"/>
      <c r="Q37" s="662"/>
      <c r="R37" s="662"/>
      <c r="S37" s="662"/>
      <c r="T37" s="662"/>
      <c r="U37" s="662"/>
      <c r="V37" s="662"/>
      <c r="W37" s="662"/>
      <c r="X37" s="662"/>
      <c r="Y37" s="662"/>
      <c r="Z37" s="662"/>
      <c r="AA37" s="662"/>
      <c r="AB37" s="662"/>
      <c r="AC37" s="662"/>
      <c r="AD37" s="662"/>
      <c r="AE37" s="664">
        <v>11</v>
      </c>
      <c r="AF37" s="665"/>
      <c r="AG37" s="665"/>
      <c r="AH37" s="665"/>
      <c r="AI37" s="665"/>
      <c r="AJ37" s="665"/>
      <c r="AK37" s="163"/>
    </row>
    <row r="38" spans="2:37" ht="15" customHeight="1" x14ac:dyDescent="0.15">
      <c r="B38" s="163"/>
      <c r="C38" s="651" t="s">
        <v>1639</v>
      </c>
      <c r="D38" s="652"/>
      <c r="E38" s="652"/>
      <c r="F38" s="652"/>
      <c r="G38" s="652"/>
      <c r="H38" s="652"/>
      <c r="I38" s="652"/>
      <c r="J38" s="652"/>
      <c r="K38" s="652"/>
      <c r="L38" s="653"/>
      <c r="M38" s="662" t="s">
        <v>1640</v>
      </c>
      <c r="N38" s="662"/>
      <c r="O38" s="662"/>
      <c r="P38" s="662"/>
      <c r="Q38" s="662"/>
      <c r="R38" s="662"/>
      <c r="S38" s="662"/>
      <c r="T38" s="662"/>
      <c r="U38" s="662"/>
      <c r="V38" s="662"/>
      <c r="W38" s="662"/>
      <c r="X38" s="662"/>
      <c r="Y38" s="662"/>
      <c r="Z38" s="662"/>
      <c r="AA38" s="662"/>
      <c r="AB38" s="662"/>
      <c r="AC38" s="662"/>
      <c r="AD38" s="662"/>
      <c r="AE38" s="655">
        <v>12</v>
      </c>
      <c r="AF38" s="656"/>
      <c r="AG38" s="656"/>
      <c r="AH38" s="656"/>
      <c r="AI38" s="656"/>
      <c r="AJ38" s="657"/>
      <c r="AK38" s="163"/>
    </row>
    <row r="39" spans="2:37" ht="15" customHeight="1" x14ac:dyDescent="0.15">
      <c r="B39" s="163"/>
      <c r="C39" s="669"/>
      <c r="D39" s="670"/>
      <c r="E39" s="670"/>
      <c r="F39" s="670"/>
      <c r="G39" s="670"/>
      <c r="H39" s="670"/>
      <c r="I39" s="670"/>
      <c r="J39" s="670"/>
      <c r="K39" s="670"/>
      <c r="L39" s="671"/>
      <c r="M39" s="662" t="s">
        <v>1641</v>
      </c>
      <c r="N39" s="662"/>
      <c r="O39" s="662"/>
      <c r="P39" s="662"/>
      <c r="Q39" s="662"/>
      <c r="R39" s="662"/>
      <c r="S39" s="662"/>
      <c r="T39" s="662"/>
      <c r="U39" s="662"/>
      <c r="V39" s="662"/>
      <c r="W39" s="662"/>
      <c r="X39" s="662"/>
      <c r="Y39" s="662"/>
      <c r="Z39" s="662"/>
      <c r="AA39" s="662"/>
      <c r="AB39" s="662"/>
      <c r="AC39" s="662"/>
      <c r="AD39" s="662"/>
      <c r="AE39" s="655">
        <v>13</v>
      </c>
      <c r="AF39" s="656"/>
      <c r="AG39" s="656"/>
      <c r="AH39" s="656"/>
      <c r="AI39" s="656"/>
      <c r="AJ39" s="657"/>
      <c r="AK39" s="163"/>
    </row>
    <row r="40" spans="2:37" ht="15" customHeight="1" x14ac:dyDescent="0.15">
      <c r="B40" s="163"/>
      <c r="C40" s="651" t="s">
        <v>889</v>
      </c>
      <c r="D40" s="652"/>
      <c r="E40" s="652"/>
      <c r="F40" s="652"/>
      <c r="G40" s="652"/>
      <c r="H40" s="652"/>
      <c r="I40" s="652"/>
      <c r="J40" s="652"/>
      <c r="K40" s="652"/>
      <c r="L40" s="653"/>
      <c r="M40" s="672" t="s">
        <v>952</v>
      </c>
      <c r="N40" s="673"/>
      <c r="O40" s="673"/>
      <c r="P40" s="673"/>
      <c r="Q40" s="673"/>
      <c r="R40" s="673"/>
      <c r="S40" s="673"/>
      <c r="T40" s="673"/>
      <c r="U40" s="673"/>
      <c r="V40" s="673"/>
      <c r="W40" s="673"/>
      <c r="X40" s="673"/>
      <c r="Y40" s="673"/>
      <c r="Z40" s="673"/>
      <c r="AA40" s="673"/>
      <c r="AB40" s="673"/>
      <c r="AC40" s="673"/>
      <c r="AD40" s="673"/>
      <c r="AE40" s="674">
        <v>14</v>
      </c>
      <c r="AF40" s="675"/>
      <c r="AG40" s="675"/>
      <c r="AH40" s="675"/>
      <c r="AI40" s="675"/>
      <c r="AJ40" s="676"/>
      <c r="AK40" s="163"/>
    </row>
    <row r="41" spans="2:37" ht="15" customHeight="1" x14ac:dyDescent="0.15">
      <c r="B41" s="163"/>
      <c r="C41" s="197"/>
      <c r="D41" s="163"/>
      <c r="E41" s="163"/>
      <c r="F41" s="163"/>
      <c r="G41" s="163"/>
      <c r="H41" s="163"/>
      <c r="I41" s="163"/>
      <c r="J41" s="163"/>
      <c r="K41" s="163"/>
      <c r="L41" s="198"/>
      <c r="M41" s="677" t="s">
        <v>1642</v>
      </c>
      <c r="N41" s="678"/>
      <c r="O41" s="678"/>
      <c r="P41" s="678"/>
      <c r="Q41" s="678"/>
      <c r="R41" s="678"/>
      <c r="S41" s="678"/>
      <c r="T41" s="678"/>
      <c r="U41" s="678"/>
      <c r="V41" s="678"/>
      <c r="W41" s="678"/>
      <c r="X41" s="678"/>
      <c r="Y41" s="678"/>
      <c r="Z41" s="678"/>
      <c r="AA41" s="678"/>
      <c r="AB41" s="678"/>
      <c r="AC41" s="678"/>
      <c r="AD41" s="678"/>
      <c r="AE41" s="197"/>
      <c r="AF41" s="163"/>
      <c r="AG41" s="163"/>
      <c r="AH41" s="163"/>
      <c r="AI41" s="163"/>
      <c r="AJ41" s="198"/>
      <c r="AK41" s="163"/>
    </row>
    <row r="42" spans="2:37" ht="15" customHeight="1" x14ac:dyDescent="0.15">
      <c r="B42" s="163"/>
      <c r="C42" s="197"/>
      <c r="D42" s="163"/>
      <c r="E42" s="163"/>
      <c r="F42" s="163"/>
      <c r="G42" s="163"/>
      <c r="H42" s="163"/>
      <c r="I42" s="163"/>
      <c r="J42" s="163"/>
      <c r="K42" s="163"/>
      <c r="L42" s="198"/>
      <c r="M42" s="677" t="s">
        <v>953</v>
      </c>
      <c r="N42" s="678"/>
      <c r="O42" s="678"/>
      <c r="P42" s="678"/>
      <c r="Q42" s="678"/>
      <c r="R42" s="678"/>
      <c r="S42" s="678"/>
      <c r="T42" s="678"/>
      <c r="U42" s="678"/>
      <c r="V42" s="678"/>
      <c r="W42" s="678"/>
      <c r="X42" s="678"/>
      <c r="Y42" s="678"/>
      <c r="Z42" s="678"/>
      <c r="AA42" s="678"/>
      <c r="AB42" s="678"/>
      <c r="AC42" s="678"/>
      <c r="AD42" s="678"/>
      <c r="AE42" s="197"/>
      <c r="AF42" s="163"/>
      <c r="AG42" s="163"/>
      <c r="AH42" s="163"/>
      <c r="AI42" s="163"/>
      <c r="AJ42" s="198"/>
      <c r="AK42" s="163"/>
    </row>
    <row r="43" spans="2:37" ht="15" customHeight="1" x14ac:dyDescent="0.15">
      <c r="B43" s="163"/>
      <c r="C43" s="197"/>
      <c r="D43" s="163"/>
      <c r="E43" s="163"/>
      <c r="F43" s="163"/>
      <c r="G43" s="163"/>
      <c r="H43" s="163"/>
      <c r="I43" s="163"/>
      <c r="J43" s="163"/>
      <c r="K43" s="163"/>
      <c r="L43" s="198"/>
      <c r="M43" s="677" t="s">
        <v>1643</v>
      </c>
      <c r="N43" s="678"/>
      <c r="O43" s="678"/>
      <c r="P43" s="678"/>
      <c r="Q43" s="678"/>
      <c r="R43" s="678"/>
      <c r="S43" s="678"/>
      <c r="T43" s="678"/>
      <c r="U43" s="678"/>
      <c r="V43" s="678"/>
      <c r="W43" s="678"/>
      <c r="X43" s="678"/>
      <c r="Y43" s="678"/>
      <c r="Z43" s="678"/>
      <c r="AA43" s="678"/>
      <c r="AB43" s="678"/>
      <c r="AC43" s="678"/>
      <c r="AD43" s="678"/>
      <c r="AE43" s="197"/>
      <c r="AF43" s="163"/>
      <c r="AG43" s="163"/>
      <c r="AH43" s="163"/>
      <c r="AI43" s="163"/>
      <c r="AJ43" s="198"/>
      <c r="AK43" s="163"/>
    </row>
    <row r="44" spans="2:37" ht="15" customHeight="1" x14ac:dyDescent="0.15">
      <c r="B44" s="163"/>
      <c r="C44" s="197"/>
      <c r="D44" s="163"/>
      <c r="E44" s="163"/>
      <c r="F44" s="163"/>
      <c r="G44" s="163"/>
      <c r="H44" s="163"/>
      <c r="I44" s="163"/>
      <c r="J44" s="163"/>
      <c r="K44" s="163"/>
      <c r="L44" s="198"/>
      <c r="M44" s="680" t="s">
        <v>954</v>
      </c>
      <c r="N44" s="681"/>
      <c r="O44" s="681"/>
      <c r="P44" s="681"/>
      <c r="Q44" s="681"/>
      <c r="R44" s="681"/>
      <c r="S44" s="681"/>
      <c r="T44" s="681"/>
      <c r="U44" s="681"/>
      <c r="V44" s="681"/>
      <c r="W44" s="681"/>
      <c r="X44" s="681"/>
      <c r="Y44" s="681"/>
      <c r="Z44" s="681"/>
      <c r="AA44" s="681"/>
      <c r="AB44" s="681"/>
      <c r="AC44" s="681"/>
      <c r="AD44" s="681"/>
      <c r="AE44" s="199"/>
      <c r="AF44" s="189"/>
      <c r="AG44" s="189"/>
      <c r="AH44" s="189"/>
      <c r="AI44" s="189"/>
      <c r="AJ44" s="200"/>
      <c r="AK44" s="163"/>
    </row>
    <row r="45" spans="2:37" ht="15" customHeight="1" x14ac:dyDescent="0.15">
      <c r="B45" s="163"/>
      <c r="C45" s="197"/>
      <c r="D45" s="163"/>
      <c r="E45" s="163"/>
      <c r="F45" s="163"/>
      <c r="G45" s="163"/>
      <c r="H45" s="163"/>
      <c r="I45" s="163"/>
      <c r="J45" s="163"/>
      <c r="K45" s="163"/>
      <c r="L45" s="198"/>
      <c r="M45" s="654" t="s">
        <v>955</v>
      </c>
      <c r="N45" s="654"/>
      <c r="O45" s="654"/>
      <c r="P45" s="654"/>
      <c r="Q45" s="654"/>
      <c r="R45" s="654"/>
      <c r="S45" s="654"/>
      <c r="T45" s="654"/>
      <c r="U45" s="654"/>
      <c r="V45" s="654"/>
      <c r="W45" s="654"/>
      <c r="X45" s="654"/>
      <c r="Y45" s="654"/>
      <c r="Z45" s="654"/>
      <c r="AA45" s="654"/>
      <c r="AB45" s="654"/>
      <c r="AC45" s="654"/>
      <c r="AD45" s="661"/>
      <c r="AE45" s="664">
        <v>15</v>
      </c>
      <c r="AF45" s="665"/>
      <c r="AG45" s="665"/>
      <c r="AH45" s="665"/>
      <c r="AI45" s="665"/>
      <c r="AJ45" s="665"/>
      <c r="AK45" s="163"/>
    </row>
    <row r="46" spans="2:37" ht="15" customHeight="1" x14ac:dyDescent="0.15">
      <c r="B46" s="163"/>
      <c r="C46" s="197"/>
      <c r="D46" s="163"/>
      <c r="E46" s="163"/>
      <c r="F46" s="163"/>
      <c r="G46" s="163"/>
      <c r="H46" s="163"/>
      <c r="I46" s="163"/>
      <c r="J46" s="163"/>
      <c r="K46" s="163"/>
      <c r="L46" s="198"/>
      <c r="M46" s="654" t="s">
        <v>956</v>
      </c>
      <c r="N46" s="654"/>
      <c r="O46" s="654"/>
      <c r="P46" s="654"/>
      <c r="Q46" s="654"/>
      <c r="R46" s="654"/>
      <c r="S46" s="654"/>
      <c r="T46" s="654"/>
      <c r="U46" s="654"/>
      <c r="V46" s="654"/>
      <c r="W46" s="654"/>
      <c r="X46" s="654"/>
      <c r="Y46" s="654"/>
      <c r="Z46" s="654"/>
      <c r="AA46" s="654"/>
      <c r="AB46" s="654"/>
      <c r="AC46" s="654"/>
      <c r="AD46" s="661"/>
      <c r="AE46" s="664">
        <v>16</v>
      </c>
      <c r="AF46" s="665"/>
      <c r="AG46" s="665"/>
      <c r="AH46" s="665"/>
      <c r="AI46" s="665"/>
      <c r="AJ46" s="665"/>
      <c r="AK46" s="163"/>
    </row>
    <row r="47" spans="2:37" ht="15" customHeight="1" x14ac:dyDescent="0.15">
      <c r="B47" s="163"/>
      <c r="C47" s="197"/>
      <c r="D47" s="163"/>
      <c r="E47" s="163"/>
      <c r="F47" s="163"/>
      <c r="G47" s="163"/>
      <c r="H47" s="163"/>
      <c r="I47" s="163"/>
      <c r="J47" s="163"/>
      <c r="K47" s="163"/>
      <c r="L47" s="198"/>
      <c r="M47" s="686" t="s">
        <v>1644</v>
      </c>
      <c r="N47" s="686"/>
      <c r="O47" s="686"/>
      <c r="P47" s="686"/>
      <c r="Q47" s="686"/>
      <c r="R47" s="686"/>
      <c r="S47" s="686"/>
      <c r="T47" s="686"/>
      <c r="U47" s="686"/>
      <c r="V47" s="686"/>
      <c r="W47" s="686"/>
      <c r="X47" s="686"/>
      <c r="Y47" s="686"/>
      <c r="Z47" s="686"/>
      <c r="AA47" s="686"/>
      <c r="AB47" s="686"/>
      <c r="AC47" s="686"/>
      <c r="AD47" s="686"/>
      <c r="AE47" s="674">
        <v>17</v>
      </c>
      <c r="AF47" s="675"/>
      <c r="AG47" s="675"/>
      <c r="AH47" s="675"/>
      <c r="AI47" s="675"/>
      <c r="AJ47" s="676"/>
      <c r="AK47" s="163"/>
    </row>
    <row r="48" spans="2:37" ht="15" customHeight="1" x14ac:dyDescent="0.15">
      <c r="B48" s="163"/>
      <c r="C48" s="197"/>
      <c r="D48" s="163"/>
      <c r="E48" s="163"/>
      <c r="F48" s="163"/>
      <c r="G48" s="163"/>
      <c r="H48" s="163"/>
      <c r="I48" s="163"/>
      <c r="J48" s="163"/>
      <c r="K48" s="163"/>
      <c r="L48" s="198"/>
      <c r="M48" s="677" t="s">
        <v>1645</v>
      </c>
      <c r="N48" s="678"/>
      <c r="O48" s="678"/>
      <c r="P48" s="678"/>
      <c r="Q48" s="678"/>
      <c r="R48" s="678"/>
      <c r="S48" s="678"/>
      <c r="T48" s="678"/>
      <c r="U48" s="678"/>
      <c r="V48" s="678"/>
      <c r="W48" s="678"/>
      <c r="X48" s="678"/>
      <c r="Y48" s="678"/>
      <c r="Z48" s="678"/>
      <c r="AA48" s="678"/>
      <c r="AB48" s="678"/>
      <c r="AC48" s="678"/>
      <c r="AD48" s="682"/>
      <c r="AE48" s="197"/>
      <c r="AF48" s="163"/>
      <c r="AG48" s="163"/>
      <c r="AH48" s="163"/>
      <c r="AI48" s="163"/>
      <c r="AJ48" s="198"/>
      <c r="AK48" s="163"/>
    </row>
    <row r="49" spans="2:37" ht="15" customHeight="1" x14ac:dyDescent="0.15">
      <c r="B49" s="163"/>
      <c r="C49" s="197"/>
      <c r="D49" s="163"/>
      <c r="E49" s="163"/>
      <c r="F49" s="163"/>
      <c r="G49" s="163"/>
      <c r="H49" s="163"/>
      <c r="I49" s="163"/>
      <c r="J49" s="163"/>
      <c r="K49" s="163"/>
      <c r="L49" s="198"/>
      <c r="M49" s="677" t="s">
        <v>1646</v>
      </c>
      <c r="N49" s="678"/>
      <c r="O49" s="678"/>
      <c r="P49" s="678"/>
      <c r="Q49" s="678"/>
      <c r="R49" s="678"/>
      <c r="S49" s="678"/>
      <c r="T49" s="678"/>
      <c r="U49" s="678"/>
      <c r="V49" s="678"/>
      <c r="W49" s="678"/>
      <c r="X49" s="678"/>
      <c r="Y49" s="678"/>
      <c r="Z49" s="678"/>
      <c r="AA49" s="678"/>
      <c r="AB49" s="678"/>
      <c r="AC49" s="678"/>
      <c r="AD49" s="678"/>
      <c r="AE49" s="197"/>
      <c r="AF49" s="163"/>
      <c r="AG49" s="163"/>
      <c r="AH49" s="163"/>
      <c r="AI49" s="163"/>
      <c r="AJ49" s="198"/>
      <c r="AK49" s="163"/>
    </row>
    <row r="50" spans="2:37" ht="15" customHeight="1" x14ac:dyDescent="0.15">
      <c r="B50" s="163"/>
      <c r="C50" s="197"/>
      <c r="D50" s="163"/>
      <c r="E50" s="163"/>
      <c r="F50" s="163"/>
      <c r="G50" s="163"/>
      <c r="H50" s="163"/>
      <c r="I50" s="163"/>
      <c r="J50" s="163"/>
      <c r="K50" s="163"/>
      <c r="L50" s="198"/>
      <c r="M50" s="680" t="s">
        <v>957</v>
      </c>
      <c r="N50" s="681"/>
      <c r="O50" s="681"/>
      <c r="P50" s="681"/>
      <c r="Q50" s="681"/>
      <c r="R50" s="681"/>
      <c r="S50" s="681"/>
      <c r="T50" s="681"/>
      <c r="U50" s="681"/>
      <c r="V50" s="681"/>
      <c r="W50" s="681"/>
      <c r="X50" s="681"/>
      <c r="Y50" s="681"/>
      <c r="Z50" s="681"/>
      <c r="AA50" s="681"/>
      <c r="AB50" s="681"/>
      <c r="AC50" s="681"/>
      <c r="AD50" s="681"/>
      <c r="AE50" s="199"/>
      <c r="AF50" s="189"/>
      <c r="AG50" s="189"/>
      <c r="AH50" s="189"/>
      <c r="AI50" s="189"/>
      <c r="AJ50" s="200"/>
      <c r="AK50" s="163"/>
    </row>
    <row r="51" spans="2:37" ht="15" customHeight="1" x14ac:dyDescent="0.15">
      <c r="B51" s="163"/>
      <c r="C51" s="197"/>
      <c r="D51" s="163"/>
      <c r="E51" s="163"/>
      <c r="F51" s="163"/>
      <c r="G51" s="163"/>
      <c r="H51" s="163"/>
      <c r="I51" s="163"/>
      <c r="J51" s="163"/>
      <c r="K51" s="163"/>
      <c r="L51" s="198"/>
      <c r="M51" s="678" t="s">
        <v>1647</v>
      </c>
      <c r="N51" s="678"/>
      <c r="O51" s="678"/>
      <c r="P51" s="678"/>
      <c r="Q51" s="678"/>
      <c r="R51" s="678"/>
      <c r="S51" s="678"/>
      <c r="T51" s="678"/>
      <c r="U51" s="678"/>
      <c r="V51" s="678"/>
      <c r="W51" s="678"/>
      <c r="X51" s="678"/>
      <c r="Y51" s="678"/>
      <c r="Z51" s="678"/>
      <c r="AA51" s="678"/>
      <c r="AB51" s="678"/>
      <c r="AC51" s="678"/>
      <c r="AD51" s="678"/>
      <c r="AE51" s="687">
        <v>18</v>
      </c>
      <c r="AF51" s="424"/>
      <c r="AG51" s="424"/>
      <c r="AH51" s="424"/>
      <c r="AI51" s="424"/>
      <c r="AJ51" s="688"/>
      <c r="AK51" s="163"/>
    </row>
    <row r="52" spans="2:37" ht="15" customHeight="1" x14ac:dyDescent="0.15">
      <c r="B52" s="163"/>
      <c r="C52" s="199"/>
      <c r="D52" s="189"/>
      <c r="E52" s="189"/>
      <c r="F52" s="189"/>
      <c r="G52" s="189"/>
      <c r="H52" s="189"/>
      <c r="I52" s="189"/>
      <c r="J52" s="189"/>
      <c r="K52" s="189"/>
      <c r="L52" s="200"/>
      <c r="M52" s="681" t="s">
        <v>958</v>
      </c>
      <c r="N52" s="681"/>
      <c r="O52" s="681"/>
      <c r="P52" s="681"/>
      <c r="Q52" s="681"/>
      <c r="R52" s="681"/>
      <c r="S52" s="681"/>
      <c r="T52" s="681"/>
      <c r="U52" s="681"/>
      <c r="V52" s="681"/>
      <c r="W52" s="681"/>
      <c r="X52" s="681"/>
      <c r="Y52" s="681"/>
      <c r="Z52" s="681"/>
      <c r="AA52" s="681"/>
      <c r="AB52" s="681"/>
      <c r="AC52" s="681"/>
      <c r="AD52" s="681"/>
      <c r="AE52" s="199"/>
      <c r="AF52" s="189"/>
      <c r="AG52" s="189"/>
      <c r="AH52" s="189"/>
      <c r="AI52" s="189"/>
      <c r="AJ52" s="200"/>
      <c r="AK52" s="163"/>
    </row>
    <row r="53" spans="2:37" ht="15" customHeight="1" x14ac:dyDescent="0.15">
      <c r="B53" s="163"/>
      <c r="C53" s="651" t="s">
        <v>959</v>
      </c>
      <c r="D53" s="652"/>
      <c r="E53" s="652"/>
      <c r="F53" s="652"/>
      <c r="G53" s="652"/>
      <c r="H53" s="652"/>
      <c r="I53" s="652"/>
      <c r="J53" s="652"/>
      <c r="K53" s="652"/>
      <c r="L53" s="653"/>
      <c r="M53" s="654" t="s">
        <v>1648</v>
      </c>
      <c r="N53" s="654"/>
      <c r="O53" s="654"/>
      <c r="P53" s="654"/>
      <c r="Q53" s="654"/>
      <c r="R53" s="654"/>
      <c r="S53" s="654"/>
      <c r="T53" s="654"/>
      <c r="U53" s="654"/>
      <c r="V53" s="654"/>
      <c r="W53" s="654"/>
      <c r="X53" s="654"/>
      <c r="Y53" s="654"/>
      <c r="Z53" s="654"/>
      <c r="AA53" s="654"/>
      <c r="AB53" s="654"/>
      <c r="AC53" s="654"/>
      <c r="AD53" s="654"/>
      <c r="AE53" s="655">
        <v>19</v>
      </c>
      <c r="AF53" s="656"/>
      <c r="AG53" s="656"/>
      <c r="AH53" s="656"/>
      <c r="AI53" s="656"/>
      <c r="AJ53" s="657"/>
      <c r="AK53" s="163"/>
    </row>
    <row r="54" spans="2:37" ht="15" customHeight="1" x14ac:dyDescent="0.15">
      <c r="B54" s="163"/>
      <c r="C54" s="197"/>
      <c r="D54" s="163"/>
      <c r="E54" s="163"/>
      <c r="F54" s="163"/>
      <c r="G54" s="163"/>
      <c r="H54" s="163"/>
      <c r="I54" s="163"/>
      <c r="J54" s="163"/>
      <c r="K54" s="163"/>
      <c r="L54" s="198"/>
      <c r="M54" s="654" t="s">
        <v>960</v>
      </c>
      <c r="N54" s="654"/>
      <c r="O54" s="654"/>
      <c r="P54" s="654"/>
      <c r="Q54" s="654"/>
      <c r="R54" s="654"/>
      <c r="S54" s="654"/>
      <c r="T54" s="654"/>
      <c r="U54" s="654"/>
      <c r="V54" s="654"/>
      <c r="W54" s="654"/>
      <c r="X54" s="654"/>
      <c r="Y54" s="654"/>
      <c r="Z54" s="654"/>
      <c r="AA54" s="654"/>
      <c r="AB54" s="654"/>
      <c r="AC54" s="654"/>
      <c r="AD54" s="654"/>
      <c r="AE54" s="655">
        <v>20</v>
      </c>
      <c r="AF54" s="656"/>
      <c r="AG54" s="656"/>
      <c r="AH54" s="656"/>
      <c r="AI54" s="656"/>
      <c r="AJ54" s="657"/>
      <c r="AK54" s="163"/>
    </row>
    <row r="55" spans="2:37" ht="15" customHeight="1" x14ac:dyDescent="0.15">
      <c r="B55" s="163"/>
      <c r="C55" s="197"/>
      <c r="D55" s="163"/>
      <c r="E55" s="163"/>
      <c r="F55" s="163"/>
      <c r="G55" s="163"/>
      <c r="H55" s="163"/>
      <c r="I55" s="163"/>
      <c r="J55" s="163"/>
      <c r="K55" s="163"/>
      <c r="L55" s="198"/>
      <c r="M55" s="654" t="s">
        <v>961</v>
      </c>
      <c r="N55" s="654"/>
      <c r="O55" s="654"/>
      <c r="P55" s="654"/>
      <c r="Q55" s="654"/>
      <c r="R55" s="654"/>
      <c r="S55" s="654"/>
      <c r="T55" s="654"/>
      <c r="U55" s="654"/>
      <c r="V55" s="654"/>
      <c r="W55" s="654"/>
      <c r="X55" s="654"/>
      <c r="Y55" s="654"/>
      <c r="Z55" s="654"/>
      <c r="AA55" s="654"/>
      <c r="AB55" s="654"/>
      <c r="AC55" s="654"/>
      <c r="AD55" s="654"/>
      <c r="AE55" s="655">
        <v>21</v>
      </c>
      <c r="AF55" s="656"/>
      <c r="AG55" s="656"/>
      <c r="AH55" s="656"/>
      <c r="AI55" s="656"/>
      <c r="AJ55" s="657"/>
      <c r="AK55" s="163"/>
    </row>
    <row r="56" spans="2:37" ht="15" customHeight="1" x14ac:dyDescent="0.15">
      <c r="B56" s="163"/>
      <c r="C56" s="199"/>
      <c r="D56" s="189"/>
      <c r="E56" s="189"/>
      <c r="F56" s="189"/>
      <c r="G56" s="189"/>
      <c r="H56" s="189"/>
      <c r="I56" s="189"/>
      <c r="J56" s="189"/>
      <c r="K56" s="189"/>
      <c r="L56" s="200"/>
      <c r="M56" s="654" t="s">
        <v>1649</v>
      </c>
      <c r="N56" s="654"/>
      <c r="O56" s="654"/>
      <c r="P56" s="654"/>
      <c r="Q56" s="654"/>
      <c r="R56" s="654"/>
      <c r="S56" s="654"/>
      <c r="T56" s="654"/>
      <c r="U56" s="654"/>
      <c r="V56" s="654"/>
      <c r="W56" s="654"/>
      <c r="X56" s="654"/>
      <c r="Y56" s="654"/>
      <c r="Z56" s="654"/>
      <c r="AA56" s="654"/>
      <c r="AB56" s="654"/>
      <c r="AC56" s="654"/>
      <c r="AD56" s="654"/>
      <c r="AE56" s="655">
        <v>22</v>
      </c>
      <c r="AF56" s="656"/>
      <c r="AG56" s="656"/>
      <c r="AH56" s="656"/>
      <c r="AI56" s="656"/>
      <c r="AJ56" s="657"/>
      <c r="AK56" s="163"/>
    </row>
    <row r="57" spans="2:37" ht="15" customHeight="1" x14ac:dyDescent="0.15">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row>
    <row r="58" spans="2:37" ht="15" customHeight="1" x14ac:dyDescent="0.15">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row>
    <row r="59" spans="2:37" ht="15" customHeight="1" x14ac:dyDescent="0.15">
      <c r="B59" s="163"/>
      <c r="C59" s="651" t="s">
        <v>1650</v>
      </c>
      <c r="D59" s="652"/>
      <c r="E59" s="652"/>
      <c r="F59" s="652"/>
      <c r="G59" s="652"/>
      <c r="H59" s="652"/>
      <c r="I59" s="652"/>
      <c r="J59" s="652"/>
      <c r="K59" s="652"/>
      <c r="L59" s="653"/>
      <c r="M59" s="654" t="s">
        <v>962</v>
      </c>
      <c r="N59" s="654"/>
      <c r="O59" s="654"/>
      <c r="P59" s="654"/>
      <c r="Q59" s="654"/>
      <c r="R59" s="654"/>
      <c r="S59" s="654"/>
      <c r="T59" s="654"/>
      <c r="U59" s="654"/>
      <c r="V59" s="654"/>
      <c r="W59" s="654"/>
      <c r="X59" s="654"/>
      <c r="Y59" s="654"/>
      <c r="Z59" s="654"/>
      <c r="AA59" s="654"/>
      <c r="AB59" s="654"/>
      <c r="AC59" s="654"/>
      <c r="AD59" s="654"/>
      <c r="AE59" s="655">
        <v>23</v>
      </c>
      <c r="AF59" s="656"/>
      <c r="AG59" s="656"/>
      <c r="AH59" s="656"/>
      <c r="AI59" s="656"/>
      <c r="AJ59" s="657"/>
      <c r="AK59" s="163"/>
    </row>
    <row r="60" spans="2:37" ht="15" customHeight="1" x14ac:dyDescent="0.15">
      <c r="B60" s="163"/>
      <c r="C60" s="197"/>
      <c r="D60" s="163"/>
      <c r="E60" s="163"/>
      <c r="F60" s="163"/>
      <c r="G60" s="163"/>
      <c r="H60" s="163"/>
      <c r="I60" s="163"/>
      <c r="J60" s="163"/>
      <c r="K60" s="163"/>
      <c r="L60" s="198"/>
      <c r="M60" s="654" t="s">
        <v>1651</v>
      </c>
      <c r="N60" s="654"/>
      <c r="O60" s="654"/>
      <c r="P60" s="654"/>
      <c r="Q60" s="654"/>
      <c r="R60" s="654"/>
      <c r="S60" s="654"/>
      <c r="T60" s="654"/>
      <c r="U60" s="654"/>
      <c r="V60" s="654"/>
      <c r="W60" s="654"/>
      <c r="X60" s="654"/>
      <c r="Y60" s="654"/>
      <c r="Z60" s="654"/>
      <c r="AA60" s="654"/>
      <c r="AB60" s="654"/>
      <c r="AC60" s="654"/>
      <c r="AD60" s="654"/>
      <c r="AE60" s="655">
        <v>24</v>
      </c>
      <c r="AF60" s="656"/>
      <c r="AG60" s="656"/>
      <c r="AH60" s="656"/>
      <c r="AI60" s="656"/>
      <c r="AJ60" s="657"/>
      <c r="AK60" s="163"/>
    </row>
    <row r="61" spans="2:37" ht="15" customHeight="1" x14ac:dyDescent="0.15">
      <c r="B61" s="163"/>
      <c r="C61" s="197"/>
      <c r="D61" s="163"/>
      <c r="E61" s="163"/>
      <c r="F61" s="163"/>
      <c r="G61" s="163"/>
      <c r="H61" s="163"/>
      <c r="I61" s="163"/>
      <c r="J61" s="163"/>
      <c r="K61" s="163"/>
      <c r="L61" s="198"/>
      <c r="M61" s="654" t="s">
        <v>963</v>
      </c>
      <c r="N61" s="654"/>
      <c r="O61" s="654"/>
      <c r="P61" s="654"/>
      <c r="Q61" s="654"/>
      <c r="R61" s="654"/>
      <c r="S61" s="654"/>
      <c r="T61" s="654"/>
      <c r="U61" s="654"/>
      <c r="V61" s="654"/>
      <c r="W61" s="654"/>
      <c r="X61" s="654"/>
      <c r="Y61" s="654"/>
      <c r="Z61" s="654"/>
      <c r="AA61" s="654"/>
      <c r="AB61" s="654"/>
      <c r="AC61" s="654"/>
      <c r="AD61" s="654"/>
      <c r="AE61" s="655">
        <v>25</v>
      </c>
      <c r="AF61" s="656"/>
      <c r="AG61" s="656"/>
      <c r="AH61" s="656"/>
      <c r="AI61" s="656"/>
      <c r="AJ61" s="657"/>
      <c r="AK61" s="163"/>
    </row>
    <row r="62" spans="2:37" ht="15" customHeight="1" x14ac:dyDescent="0.15">
      <c r="B62" s="163"/>
      <c r="C62" s="199"/>
      <c r="D62" s="189"/>
      <c r="E62" s="189"/>
      <c r="F62" s="189"/>
      <c r="G62" s="189"/>
      <c r="H62" s="189"/>
      <c r="I62" s="189"/>
      <c r="J62" s="189"/>
      <c r="K62" s="189"/>
      <c r="L62" s="200"/>
      <c r="M62" s="654" t="s">
        <v>1652</v>
      </c>
      <c r="N62" s="654"/>
      <c r="O62" s="654"/>
      <c r="P62" s="654"/>
      <c r="Q62" s="654"/>
      <c r="R62" s="654"/>
      <c r="S62" s="654"/>
      <c r="T62" s="654"/>
      <c r="U62" s="654"/>
      <c r="V62" s="654"/>
      <c r="W62" s="654"/>
      <c r="X62" s="654"/>
      <c r="Y62" s="654"/>
      <c r="Z62" s="654"/>
      <c r="AA62" s="654"/>
      <c r="AB62" s="654"/>
      <c r="AC62" s="654"/>
      <c r="AD62" s="654"/>
      <c r="AE62" s="655">
        <v>26</v>
      </c>
      <c r="AF62" s="656"/>
      <c r="AG62" s="656"/>
      <c r="AH62" s="656"/>
      <c r="AI62" s="656"/>
      <c r="AJ62" s="657"/>
      <c r="AK62" s="163"/>
    </row>
    <row r="63" spans="2:37" ht="15" customHeight="1" x14ac:dyDescent="0.15">
      <c r="B63" s="163"/>
      <c r="C63" s="651" t="s">
        <v>964</v>
      </c>
      <c r="D63" s="652"/>
      <c r="E63" s="652"/>
      <c r="F63" s="652"/>
      <c r="G63" s="652"/>
      <c r="H63" s="652"/>
      <c r="I63" s="652"/>
      <c r="J63" s="652"/>
      <c r="K63" s="652"/>
      <c r="L63" s="653"/>
      <c r="M63" s="686" t="s">
        <v>1653</v>
      </c>
      <c r="N63" s="686"/>
      <c r="O63" s="686"/>
      <c r="P63" s="686"/>
      <c r="Q63" s="686"/>
      <c r="R63" s="686"/>
      <c r="S63" s="686"/>
      <c r="T63" s="686"/>
      <c r="U63" s="686"/>
      <c r="V63" s="686"/>
      <c r="W63" s="686"/>
      <c r="X63" s="686"/>
      <c r="Y63" s="686"/>
      <c r="Z63" s="686"/>
      <c r="AA63" s="686"/>
      <c r="AB63" s="686"/>
      <c r="AC63" s="686"/>
      <c r="AD63" s="686"/>
      <c r="AE63" s="685">
        <v>27</v>
      </c>
      <c r="AF63" s="675"/>
      <c r="AG63" s="675"/>
      <c r="AH63" s="675"/>
      <c r="AI63" s="675"/>
      <c r="AJ63" s="676"/>
      <c r="AK63" s="163"/>
    </row>
    <row r="64" spans="2:37" ht="15" customHeight="1" x14ac:dyDescent="0.15">
      <c r="B64" s="163"/>
      <c r="C64" s="199"/>
      <c r="D64" s="189"/>
      <c r="E64" s="189"/>
      <c r="F64" s="189"/>
      <c r="G64" s="189"/>
      <c r="H64" s="189"/>
      <c r="I64" s="189"/>
      <c r="J64" s="189"/>
      <c r="K64" s="189"/>
      <c r="L64" s="200"/>
      <c r="M64" s="680" t="s">
        <v>965</v>
      </c>
      <c r="N64" s="681"/>
      <c r="O64" s="681"/>
      <c r="P64" s="681"/>
      <c r="Q64" s="681"/>
      <c r="R64" s="681"/>
      <c r="S64" s="681"/>
      <c r="T64" s="681"/>
      <c r="U64" s="681"/>
      <c r="V64" s="681"/>
      <c r="W64" s="681"/>
      <c r="X64" s="681"/>
      <c r="Y64" s="681"/>
      <c r="Z64" s="681"/>
      <c r="AA64" s="681"/>
      <c r="AB64" s="681"/>
      <c r="AC64" s="681"/>
      <c r="AD64" s="683"/>
      <c r="AE64" s="189"/>
      <c r="AF64" s="189"/>
      <c r="AG64" s="189"/>
      <c r="AH64" s="189"/>
      <c r="AI64" s="189"/>
      <c r="AJ64" s="200"/>
      <c r="AK64" s="163"/>
    </row>
    <row r="65" spans="2:37" ht="15" customHeight="1" x14ac:dyDescent="0.15">
      <c r="B65" s="163"/>
      <c r="C65" s="658" t="s">
        <v>966</v>
      </c>
      <c r="D65" s="659"/>
      <c r="E65" s="659"/>
      <c r="F65" s="659"/>
      <c r="G65" s="659"/>
      <c r="H65" s="659"/>
      <c r="I65" s="659"/>
      <c r="J65" s="659"/>
      <c r="K65" s="659"/>
      <c r="L65" s="660"/>
      <c r="M65" s="661" t="s">
        <v>966</v>
      </c>
      <c r="N65" s="662"/>
      <c r="O65" s="662"/>
      <c r="P65" s="662"/>
      <c r="Q65" s="662"/>
      <c r="R65" s="662"/>
      <c r="S65" s="662"/>
      <c r="T65" s="662"/>
      <c r="U65" s="662"/>
      <c r="V65" s="662"/>
      <c r="W65" s="662"/>
      <c r="X65" s="662"/>
      <c r="Y65" s="662"/>
      <c r="Z65" s="662"/>
      <c r="AA65" s="662"/>
      <c r="AB65" s="662"/>
      <c r="AC65" s="662"/>
      <c r="AD65" s="663"/>
      <c r="AE65" s="664">
        <v>28</v>
      </c>
      <c r="AF65" s="665"/>
      <c r="AG65" s="665"/>
      <c r="AH65" s="665"/>
      <c r="AI65" s="665"/>
      <c r="AJ65" s="665"/>
      <c r="AK65" s="163"/>
    </row>
    <row r="66" spans="2:37" ht="15" customHeight="1" x14ac:dyDescent="0.15">
      <c r="B66" s="163"/>
      <c r="C66" s="658" t="s">
        <v>967</v>
      </c>
      <c r="D66" s="659"/>
      <c r="E66" s="659"/>
      <c r="F66" s="659"/>
      <c r="G66" s="659"/>
      <c r="H66" s="659"/>
      <c r="I66" s="659"/>
      <c r="J66" s="659"/>
      <c r="K66" s="659"/>
      <c r="L66" s="660"/>
      <c r="M66" s="661" t="s">
        <v>967</v>
      </c>
      <c r="N66" s="662"/>
      <c r="O66" s="662"/>
      <c r="P66" s="662"/>
      <c r="Q66" s="662"/>
      <c r="R66" s="662"/>
      <c r="S66" s="662"/>
      <c r="T66" s="662"/>
      <c r="U66" s="662"/>
      <c r="V66" s="662"/>
      <c r="W66" s="662"/>
      <c r="X66" s="662"/>
      <c r="Y66" s="662"/>
      <c r="Z66" s="662"/>
      <c r="AA66" s="662"/>
      <c r="AB66" s="662"/>
      <c r="AC66" s="662"/>
      <c r="AD66" s="663"/>
      <c r="AE66" s="664">
        <v>29</v>
      </c>
      <c r="AF66" s="665"/>
      <c r="AG66" s="665"/>
      <c r="AH66" s="665"/>
      <c r="AI66" s="665"/>
      <c r="AJ66" s="665"/>
      <c r="AK66" s="163"/>
    </row>
    <row r="67" spans="2:37" ht="15" customHeight="1" x14ac:dyDescent="0.15">
      <c r="B67" s="163"/>
      <c r="C67" s="651" t="s">
        <v>968</v>
      </c>
      <c r="D67" s="652"/>
      <c r="E67" s="652"/>
      <c r="F67" s="652"/>
      <c r="G67" s="652"/>
      <c r="H67" s="652"/>
      <c r="I67" s="652"/>
      <c r="J67" s="652"/>
      <c r="K67" s="652"/>
      <c r="L67" s="653"/>
      <c r="M67" s="661" t="s">
        <v>969</v>
      </c>
      <c r="N67" s="662"/>
      <c r="O67" s="662"/>
      <c r="P67" s="662"/>
      <c r="Q67" s="662"/>
      <c r="R67" s="662"/>
      <c r="S67" s="662"/>
      <c r="T67" s="662"/>
      <c r="U67" s="662"/>
      <c r="V67" s="662"/>
      <c r="W67" s="662"/>
      <c r="X67" s="662"/>
      <c r="Y67" s="662"/>
      <c r="Z67" s="662"/>
      <c r="AA67" s="662"/>
      <c r="AB67" s="662"/>
      <c r="AC67" s="662"/>
      <c r="AD67" s="663"/>
      <c r="AE67" s="664">
        <v>30</v>
      </c>
      <c r="AF67" s="665"/>
      <c r="AG67" s="665"/>
      <c r="AH67" s="665"/>
      <c r="AI67" s="665"/>
      <c r="AJ67" s="665"/>
      <c r="AK67" s="163"/>
    </row>
    <row r="68" spans="2:37" ht="15" customHeight="1" x14ac:dyDescent="0.15">
      <c r="B68" s="163"/>
      <c r="C68" s="199"/>
      <c r="D68" s="189"/>
      <c r="E68" s="189"/>
      <c r="F68" s="189"/>
      <c r="G68" s="189"/>
      <c r="H68" s="189"/>
      <c r="I68" s="189"/>
      <c r="J68" s="189"/>
      <c r="K68" s="189"/>
      <c r="L68" s="200"/>
      <c r="M68" s="680" t="s">
        <v>970</v>
      </c>
      <c r="N68" s="681"/>
      <c r="O68" s="681"/>
      <c r="P68" s="681"/>
      <c r="Q68" s="681"/>
      <c r="R68" s="681"/>
      <c r="S68" s="681"/>
      <c r="T68" s="681"/>
      <c r="U68" s="681"/>
      <c r="V68" s="681"/>
      <c r="W68" s="681"/>
      <c r="X68" s="681"/>
      <c r="Y68" s="681"/>
      <c r="Z68" s="681"/>
      <c r="AA68" s="681"/>
      <c r="AB68" s="681"/>
      <c r="AC68" s="681"/>
      <c r="AD68" s="683"/>
      <c r="AE68" s="664">
        <v>31</v>
      </c>
      <c r="AF68" s="665"/>
      <c r="AG68" s="665"/>
      <c r="AH68" s="665"/>
      <c r="AI68" s="665"/>
      <c r="AJ68" s="665"/>
      <c r="AK68" s="163"/>
    </row>
    <row r="69" spans="2:37" ht="15" customHeight="1" x14ac:dyDescent="0.15">
      <c r="B69" s="163"/>
      <c r="C69" s="651" t="s">
        <v>971</v>
      </c>
      <c r="D69" s="652"/>
      <c r="E69" s="652"/>
      <c r="F69" s="652"/>
      <c r="G69" s="652"/>
      <c r="H69" s="652"/>
      <c r="I69" s="652"/>
      <c r="J69" s="652"/>
      <c r="K69" s="652"/>
      <c r="L69" s="653"/>
      <c r="M69" s="661" t="s">
        <v>972</v>
      </c>
      <c r="N69" s="662"/>
      <c r="O69" s="662"/>
      <c r="P69" s="662"/>
      <c r="Q69" s="662"/>
      <c r="R69" s="662"/>
      <c r="S69" s="662"/>
      <c r="T69" s="662"/>
      <c r="U69" s="662"/>
      <c r="V69" s="662"/>
      <c r="W69" s="662"/>
      <c r="X69" s="662"/>
      <c r="Y69" s="662"/>
      <c r="Z69" s="662"/>
      <c r="AA69" s="662"/>
      <c r="AB69" s="662"/>
      <c r="AC69" s="662"/>
      <c r="AD69" s="663"/>
      <c r="AE69" s="664">
        <v>32</v>
      </c>
      <c r="AF69" s="665"/>
      <c r="AG69" s="665"/>
      <c r="AH69" s="665"/>
      <c r="AI69" s="665"/>
      <c r="AJ69" s="665"/>
      <c r="AK69" s="163"/>
    </row>
    <row r="70" spans="2:37" ht="15" customHeight="1" x14ac:dyDescent="0.15">
      <c r="B70" s="163"/>
      <c r="C70" s="199"/>
      <c r="D70" s="189"/>
      <c r="E70" s="189"/>
      <c r="F70" s="189"/>
      <c r="G70" s="189"/>
      <c r="H70" s="189"/>
      <c r="I70" s="189"/>
      <c r="J70" s="189"/>
      <c r="K70" s="189"/>
      <c r="L70" s="200"/>
      <c r="M70" s="661" t="s">
        <v>973</v>
      </c>
      <c r="N70" s="662"/>
      <c r="O70" s="662"/>
      <c r="P70" s="662"/>
      <c r="Q70" s="662"/>
      <c r="R70" s="662"/>
      <c r="S70" s="662"/>
      <c r="T70" s="662"/>
      <c r="U70" s="662"/>
      <c r="V70" s="662"/>
      <c r="W70" s="662"/>
      <c r="X70" s="662"/>
      <c r="Y70" s="662"/>
      <c r="Z70" s="662"/>
      <c r="AA70" s="662"/>
      <c r="AB70" s="662"/>
      <c r="AC70" s="662"/>
      <c r="AD70" s="663"/>
      <c r="AE70" s="664">
        <v>33</v>
      </c>
      <c r="AF70" s="665"/>
      <c r="AG70" s="665"/>
      <c r="AH70" s="665"/>
      <c r="AI70" s="665"/>
      <c r="AJ70" s="665"/>
      <c r="AK70" s="163"/>
    </row>
    <row r="71" spans="2:37" ht="15" customHeight="1" x14ac:dyDescent="0.15">
      <c r="B71" s="163"/>
      <c r="C71" s="651" t="s">
        <v>974</v>
      </c>
      <c r="D71" s="652"/>
      <c r="E71" s="652"/>
      <c r="F71" s="652"/>
      <c r="G71" s="652"/>
      <c r="H71" s="652"/>
      <c r="I71" s="652"/>
      <c r="J71" s="652"/>
      <c r="K71" s="652"/>
      <c r="L71" s="653"/>
      <c r="M71" s="661" t="s">
        <v>975</v>
      </c>
      <c r="N71" s="662"/>
      <c r="O71" s="662"/>
      <c r="P71" s="662"/>
      <c r="Q71" s="662"/>
      <c r="R71" s="662"/>
      <c r="S71" s="662"/>
      <c r="T71" s="662"/>
      <c r="U71" s="662"/>
      <c r="V71" s="662"/>
      <c r="W71" s="662"/>
      <c r="X71" s="662"/>
      <c r="Y71" s="662"/>
      <c r="Z71" s="662"/>
      <c r="AA71" s="662"/>
      <c r="AB71" s="662"/>
      <c r="AC71" s="662"/>
      <c r="AD71" s="663"/>
      <c r="AE71" s="664">
        <v>34</v>
      </c>
      <c r="AF71" s="665"/>
      <c r="AG71" s="665"/>
      <c r="AH71" s="665"/>
      <c r="AI71" s="665"/>
      <c r="AJ71" s="665"/>
      <c r="AK71" s="163"/>
    </row>
    <row r="72" spans="2:37" ht="15" customHeight="1" x14ac:dyDescent="0.15">
      <c r="B72" s="163"/>
      <c r="C72" s="197"/>
      <c r="D72" s="163"/>
      <c r="E72" s="163"/>
      <c r="F72" s="163"/>
      <c r="G72" s="163"/>
      <c r="H72" s="163"/>
      <c r="I72" s="163"/>
      <c r="J72" s="163"/>
      <c r="K72" s="163"/>
      <c r="L72" s="198"/>
      <c r="M72" s="661" t="s">
        <v>976</v>
      </c>
      <c r="N72" s="662"/>
      <c r="O72" s="662"/>
      <c r="P72" s="662"/>
      <c r="Q72" s="662"/>
      <c r="R72" s="662"/>
      <c r="S72" s="662"/>
      <c r="T72" s="662"/>
      <c r="U72" s="662"/>
      <c r="V72" s="662"/>
      <c r="W72" s="662"/>
      <c r="X72" s="662"/>
      <c r="Y72" s="662"/>
      <c r="Z72" s="662"/>
      <c r="AA72" s="662"/>
      <c r="AB72" s="662"/>
      <c r="AC72" s="662"/>
      <c r="AD72" s="663"/>
      <c r="AE72" s="664">
        <v>35</v>
      </c>
      <c r="AF72" s="665"/>
      <c r="AG72" s="665"/>
      <c r="AH72" s="665"/>
      <c r="AI72" s="665"/>
      <c r="AJ72" s="665"/>
      <c r="AK72" s="163"/>
    </row>
    <row r="73" spans="2:37" ht="15" customHeight="1" x14ac:dyDescent="0.15">
      <c r="B73" s="163"/>
      <c r="C73" s="197"/>
      <c r="D73" s="163"/>
      <c r="E73" s="163"/>
      <c r="F73" s="163"/>
      <c r="G73" s="163"/>
      <c r="H73" s="163"/>
      <c r="I73" s="163"/>
      <c r="J73" s="163"/>
      <c r="K73" s="163"/>
      <c r="L73" s="198"/>
      <c r="M73" s="672" t="s">
        <v>977</v>
      </c>
      <c r="N73" s="673"/>
      <c r="O73" s="673"/>
      <c r="P73" s="673"/>
      <c r="Q73" s="673"/>
      <c r="R73" s="673"/>
      <c r="S73" s="673"/>
      <c r="T73" s="673"/>
      <c r="U73" s="673"/>
      <c r="V73" s="673"/>
      <c r="W73" s="673"/>
      <c r="X73" s="673"/>
      <c r="Y73" s="673"/>
      <c r="Z73" s="673"/>
      <c r="AA73" s="673"/>
      <c r="AB73" s="673"/>
      <c r="AC73" s="673"/>
      <c r="AD73" s="684"/>
      <c r="AE73" s="685">
        <v>36</v>
      </c>
      <c r="AF73" s="675"/>
      <c r="AG73" s="675"/>
      <c r="AH73" s="675"/>
      <c r="AI73" s="675"/>
      <c r="AJ73" s="676"/>
      <c r="AK73" s="163"/>
    </row>
    <row r="74" spans="2:37" ht="15" customHeight="1" x14ac:dyDescent="0.15">
      <c r="B74" s="163"/>
      <c r="C74" s="197"/>
      <c r="D74" s="163"/>
      <c r="E74" s="163"/>
      <c r="F74" s="163"/>
      <c r="G74" s="163"/>
      <c r="H74" s="163"/>
      <c r="I74" s="163"/>
      <c r="J74" s="163"/>
      <c r="K74" s="163"/>
      <c r="L74" s="198"/>
      <c r="M74" s="680" t="s">
        <v>1654</v>
      </c>
      <c r="N74" s="681"/>
      <c r="O74" s="681"/>
      <c r="P74" s="681"/>
      <c r="Q74" s="681"/>
      <c r="R74" s="681"/>
      <c r="S74" s="681"/>
      <c r="T74" s="681"/>
      <c r="U74" s="681"/>
      <c r="V74" s="681"/>
      <c r="W74" s="681"/>
      <c r="X74" s="681"/>
      <c r="Y74" s="681"/>
      <c r="Z74" s="681"/>
      <c r="AA74" s="681"/>
      <c r="AB74" s="681"/>
      <c r="AC74" s="681"/>
      <c r="AD74" s="683"/>
      <c r="AE74" s="189"/>
      <c r="AF74" s="189"/>
      <c r="AG74" s="189"/>
      <c r="AH74" s="189"/>
      <c r="AI74" s="189"/>
      <c r="AJ74" s="200"/>
      <c r="AK74" s="163"/>
    </row>
    <row r="75" spans="2:37" ht="15" customHeight="1" x14ac:dyDescent="0.15">
      <c r="B75" s="163"/>
      <c r="C75" s="197"/>
      <c r="D75" s="163"/>
      <c r="E75" s="163"/>
      <c r="F75" s="163"/>
      <c r="G75" s="163"/>
      <c r="H75" s="163"/>
      <c r="I75" s="163"/>
      <c r="J75" s="163"/>
      <c r="K75" s="163"/>
      <c r="L75" s="198"/>
      <c r="M75" s="672" t="s">
        <v>1655</v>
      </c>
      <c r="N75" s="673"/>
      <c r="O75" s="673"/>
      <c r="P75" s="673"/>
      <c r="Q75" s="673"/>
      <c r="R75" s="673"/>
      <c r="S75" s="673"/>
      <c r="T75" s="673"/>
      <c r="U75" s="673"/>
      <c r="V75" s="673"/>
      <c r="W75" s="673"/>
      <c r="X75" s="673"/>
      <c r="Y75" s="673"/>
      <c r="Z75" s="673"/>
      <c r="AA75" s="673"/>
      <c r="AB75" s="673"/>
      <c r="AC75" s="673"/>
      <c r="AD75" s="684"/>
      <c r="AE75" s="685">
        <v>37</v>
      </c>
      <c r="AF75" s="675"/>
      <c r="AG75" s="675"/>
      <c r="AH75" s="675"/>
      <c r="AI75" s="675"/>
      <c r="AJ75" s="676"/>
      <c r="AK75" s="163"/>
    </row>
    <row r="76" spans="2:37" ht="15" customHeight="1" x14ac:dyDescent="0.15">
      <c r="B76" s="163"/>
      <c r="C76" s="199"/>
      <c r="D76" s="189"/>
      <c r="E76" s="189"/>
      <c r="F76" s="189"/>
      <c r="G76" s="189"/>
      <c r="H76" s="189"/>
      <c r="I76" s="189"/>
      <c r="J76" s="189"/>
      <c r="K76" s="189"/>
      <c r="L76" s="200"/>
      <c r="M76" s="680" t="s">
        <v>978</v>
      </c>
      <c r="N76" s="681"/>
      <c r="O76" s="681"/>
      <c r="P76" s="681"/>
      <c r="Q76" s="681"/>
      <c r="R76" s="681"/>
      <c r="S76" s="681"/>
      <c r="T76" s="681"/>
      <c r="U76" s="681"/>
      <c r="V76" s="681"/>
      <c r="W76" s="681"/>
      <c r="X76" s="681"/>
      <c r="Y76" s="681"/>
      <c r="Z76" s="681"/>
      <c r="AA76" s="681"/>
      <c r="AB76" s="681"/>
      <c r="AC76" s="681"/>
      <c r="AD76" s="683"/>
      <c r="AE76" s="189"/>
      <c r="AF76" s="189"/>
      <c r="AG76" s="189"/>
      <c r="AH76" s="189"/>
      <c r="AI76" s="189"/>
      <c r="AJ76" s="200"/>
      <c r="AK76" s="163"/>
    </row>
    <row r="77" spans="2:37" ht="15" customHeight="1" x14ac:dyDescent="0.15">
      <c r="B77" s="163"/>
      <c r="C77" s="651" t="s">
        <v>979</v>
      </c>
      <c r="D77" s="652"/>
      <c r="E77" s="652"/>
      <c r="F77" s="652"/>
      <c r="G77" s="652"/>
      <c r="H77" s="652"/>
      <c r="I77" s="652"/>
      <c r="J77" s="652"/>
      <c r="K77" s="652"/>
      <c r="L77" s="653"/>
      <c r="M77" s="661" t="s">
        <v>1656</v>
      </c>
      <c r="N77" s="662"/>
      <c r="O77" s="662"/>
      <c r="P77" s="662"/>
      <c r="Q77" s="662"/>
      <c r="R77" s="662"/>
      <c r="S77" s="662"/>
      <c r="T77" s="662"/>
      <c r="U77" s="662"/>
      <c r="V77" s="662"/>
      <c r="W77" s="662"/>
      <c r="X77" s="662"/>
      <c r="Y77" s="662"/>
      <c r="Z77" s="662"/>
      <c r="AA77" s="662"/>
      <c r="AB77" s="662"/>
      <c r="AC77" s="662"/>
      <c r="AD77" s="663"/>
      <c r="AE77" s="664">
        <v>38</v>
      </c>
      <c r="AF77" s="665"/>
      <c r="AG77" s="665"/>
      <c r="AH77" s="665"/>
      <c r="AI77" s="665"/>
      <c r="AJ77" s="665"/>
      <c r="AK77" s="163"/>
    </row>
    <row r="78" spans="2:37" ht="15" customHeight="1" x14ac:dyDescent="0.15">
      <c r="B78" s="163"/>
      <c r="C78" s="199"/>
      <c r="D78" s="189"/>
      <c r="E78" s="189"/>
      <c r="F78" s="189"/>
      <c r="G78" s="189"/>
      <c r="H78" s="189"/>
      <c r="I78" s="189"/>
      <c r="J78" s="189"/>
      <c r="K78" s="189"/>
      <c r="L78" s="200"/>
      <c r="M78" s="661" t="s">
        <v>980</v>
      </c>
      <c r="N78" s="662"/>
      <c r="O78" s="662"/>
      <c r="P78" s="662"/>
      <c r="Q78" s="662"/>
      <c r="R78" s="662"/>
      <c r="S78" s="662"/>
      <c r="T78" s="662"/>
      <c r="U78" s="662"/>
      <c r="V78" s="662"/>
      <c r="W78" s="662"/>
      <c r="X78" s="662"/>
      <c r="Y78" s="662"/>
      <c r="Z78" s="662"/>
      <c r="AA78" s="662"/>
      <c r="AB78" s="662"/>
      <c r="AC78" s="662"/>
      <c r="AD78" s="663"/>
      <c r="AE78" s="664">
        <v>39</v>
      </c>
      <c r="AF78" s="665"/>
      <c r="AG78" s="665"/>
      <c r="AH78" s="665"/>
      <c r="AI78" s="665"/>
      <c r="AJ78" s="665"/>
      <c r="AK78" s="163"/>
    </row>
    <row r="79" spans="2:37" ht="15" customHeight="1" x14ac:dyDescent="0.15">
      <c r="B79" s="163"/>
      <c r="C79" s="651" t="s">
        <v>1657</v>
      </c>
      <c r="D79" s="652"/>
      <c r="E79" s="652"/>
      <c r="F79" s="652"/>
      <c r="G79" s="652"/>
      <c r="H79" s="652"/>
      <c r="I79" s="652"/>
      <c r="J79" s="652"/>
      <c r="K79" s="652"/>
      <c r="L79" s="653"/>
      <c r="M79" s="654" t="s">
        <v>1658</v>
      </c>
      <c r="N79" s="654"/>
      <c r="O79" s="654"/>
      <c r="P79" s="654"/>
      <c r="Q79" s="654"/>
      <c r="R79" s="654"/>
      <c r="S79" s="654"/>
      <c r="T79" s="654"/>
      <c r="U79" s="654"/>
      <c r="V79" s="654"/>
      <c r="W79" s="654"/>
      <c r="X79" s="654"/>
      <c r="Y79" s="654"/>
      <c r="Z79" s="654"/>
      <c r="AA79" s="654"/>
      <c r="AB79" s="654"/>
      <c r="AC79" s="654"/>
      <c r="AD79" s="654"/>
      <c r="AE79" s="664">
        <v>40</v>
      </c>
      <c r="AF79" s="665"/>
      <c r="AG79" s="665"/>
      <c r="AH79" s="665"/>
      <c r="AI79" s="665"/>
      <c r="AJ79" s="665"/>
      <c r="AK79" s="163"/>
    </row>
    <row r="80" spans="2:37" ht="15" customHeight="1" x14ac:dyDescent="0.15">
      <c r="B80" s="163"/>
      <c r="C80" s="197"/>
      <c r="D80" s="163"/>
      <c r="E80" s="163"/>
      <c r="F80" s="163"/>
      <c r="G80" s="163"/>
      <c r="H80" s="163"/>
      <c r="I80" s="163"/>
      <c r="J80" s="163"/>
      <c r="K80" s="163"/>
      <c r="L80" s="198"/>
      <c r="M80" s="654" t="s">
        <v>1659</v>
      </c>
      <c r="N80" s="654"/>
      <c r="O80" s="654"/>
      <c r="P80" s="654"/>
      <c r="Q80" s="654"/>
      <c r="R80" s="654"/>
      <c r="S80" s="654"/>
      <c r="T80" s="654"/>
      <c r="U80" s="654"/>
      <c r="V80" s="654"/>
      <c r="W80" s="654"/>
      <c r="X80" s="654"/>
      <c r="Y80" s="654"/>
      <c r="Z80" s="654"/>
      <c r="AA80" s="654"/>
      <c r="AB80" s="654"/>
      <c r="AC80" s="654"/>
      <c r="AD80" s="654"/>
      <c r="AE80" s="664">
        <v>41</v>
      </c>
      <c r="AF80" s="665"/>
      <c r="AG80" s="665"/>
      <c r="AH80" s="665"/>
      <c r="AI80" s="665"/>
      <c r="AJ80" s="665"/>
      <c r="AK80" s="163"/>
    </row>
    <row r="81" spans="2:37" ht="15" customHeight="1" x14ac:dyDescent="0.15">
      <c r="B81" s="163"/>
      <c r="C81" s="197"/>
      <c r="D81" s="163"/>
      <c r="E81" s="163"/>
      <c r="F81" s="163"/>
      <c r="G81" s="163"/>
      <c r="H81" s="163"/>
      <c r="I81" s="163"/>
      <c r="J81" s="163"/>
      <c r="K81" s="163"/>
      <c r="L81" s="198"/>
      <c r="M81" s="654" t="s">
        <v>981</v>
      </c>
      <c r="N81" s="654"/>
      <c r="O81" s="654"/>
      <c r="P81" s="654"/>
      <c r="Q81" s="654"/>
      <c r="R81" s="654"/>
      <c r="S81" s="654"/>
      <c r="T81" s="654"/>
      <c r="U81" s="654"/>
      <c r="V81" s="654"/>
      <c r="W81" s="654"/>
      <c r="X81" s="654"/>
      <c r="Y81" s="654"/>
      <c r="Z81" s="654"/>
      <c r="AA81" s="654"/>
      <c r="AB81" s="654"/>
      <c r="AC81" s="654"/>
      <c r="AD81" s="654"/>
      <c r="AE81" s="664">
        <v>42</v>
      </c>
      <c r="AF81" s="665"/>
      <c r="AG81" s="665"/>
      <c r="AH81" s="665"/>
      <c r="AI81" s="665"/>
      <c r="AJ81" s="665"/>
      <c r="AK81" s="163"/>
    </row>
    <row r="82" spans="2:37" ht="15" customHeight="1" x14ac:dyDescent="0.15">
      <c r="B82" s="163"/>
      <c r="C82" s="197"/>
      <c r="D82" s="163"/>
      <c r="E82" s="163"/>
      <c r="F82" s="163"/>
      <c r="G82" s="163"/>
      <c r="H82" s="163"/>
      <c r="I82" s="163"/>
      <c r="J82" s="163"/>
      <c r="K82" s="163"/>
      <c r="L82" s="198"/>
      <c r="M82" s="654" t="s">
        <v>982</v>
      </c>
      <c r="N82" s="654"/>
      <c r="O82" s="654"/>
      <c r="P82" s="654"/>
      <c r="Q82" s="654"/>
      <c r="R82" s="654"/>
      <c r="S82" s="654"/>
      <c r="T82" s="654"/>
      <c r="U82" s="654"/>
      <c r="V82" s="654"/>
      <c r="W82" s="654"/>
      <c r="X82" s="654"/>
      <c r="Y82" s="654"/>
      <c r="Z82" s="654"/>
      <c r="AA82" s="654"/>
      <c r="AB82" s="654"/>
      <c r="AC82" s="654"/>
      <c r="AD82" s="654"/>
      <c r="AE82" s="664">
        <v>43</v>
      </c>
      <c r="AF82" s="665"/>
      <c r="AG82" s="665"/>
      <c r="AH82" s="665"/>
      <c r="AI82" s="665"/>
      <c r="AJ82" s="665"/>
      <c r="AK82" s="163"/>
    </row>
    <row r="83" spans="2:37" ht="15" customHeight="1" x14ac:dyDescent="0.15">
      <c r="B83" s="163"/>
      <c r="C83" s="197"/>
      <c r="D83" s="163"/>
      <c r="E83" s="163"/>
      <c r="F83" s="163"/>
      <c r="G83" s="163"/>
      <c r="H83" s="163"/>
      <c r="I83" s="163"/>
      <c r="J83" s="163"/>
      <c r="K83" s="163"/>
      <c r="L83" s="198"/>
      <c r="M83" s="654" t="s">
        <v>983</v>
      </c>
      <c r="N83" s="654"/>
      <c r="O83" s="654"/>
      <c r="P83" s="654"/>
      <c r="Q83" s="654"/>
      <c r="R83" s="654"/>
      <c r="S83" s="654"/>
      <c r="T83" s="654"/>
      <c r="U83" s="654"/>
      <c r="V83" s="654"/>
      <c r="W83" s="654"/>
      <c r="X83" s="654"/>
      <c r="Y83" s="654"/>
      <c r="Z83" s="654"/>
      <c r="AA83" s="654"/>
      <c r="AB83" s="654"/>
      <c r="AC83" s="654"/>
      <c r="AD83" s="654"/>
      <c r="AE83" s="664">
        <v>44</v>
      </c>
      <c r="AF83" s="665"/>
      <c r="AG83" s="665"/>
      <c r="AH83" s="665"/>
      <c r="AI83" s="665"/>
      <c r="AJ83" s="665"/>
      <c r="AK83" s="163"/>
    </row>
    <row r="84" spans="2:37" ht="15" customHeight="1" x14ac:dyDescent="0.15">
      <c r="B84" s="163"/>
      <c r="C84" s="197"/>
      <c r="D84" s="163"/>
      <c r="E84" s="163"/>
      <c r="F84" s="163"/>
      <c r="G84" s="163"/>
      <c r="H84" s="163"/>
      <c r="I84" s="163"/>
      <c r="J84" s="163"/>
      <c r="K84" s="163"/>
      <c r="L84" s="198"/>
      <c r="M84" s="672" t="s">
        <v>1660</v>
      </c>
      <c r="N84" s="673"/>
      <c r="O84" s="673"/>
      <c r="P84" s="673"/>
      <c r="Q84" s="673"/>
      <c r="R84" s="673"/>
      <c r="S84" s="673"/>
      <c r="T84" s="673"/>
      <c r="U84" s="673"/>
      <c r="V84" s="673"/>
      <c r="W84" s="673"/>
      <c r="X84" s="673"/>
      <c r="Y84" s="673"/>
      <c r="Z84" s="673"/>
      <c r="AA84" s="673"/>
      <c r="AB84" s="673"/>
      <c r="AC84" s="673"/>
      <c r="AD84" s="684"/>
      <c r="AE84" s="674">
        <v>45</v>
      </c>
      <c r="AF84" s="675"/>
      <c r="AG84" s="675"/>
      <c r="AH84" s="675"/>
      <c r="AI84" s="675"/>
      <c r="AJ84" s="676"/>
      <c r="AK84" s="163"/>
    </row>
    <row r="85" spans="2:37" ht="15" customHeight="1" x14ac:dyDescent="0.15">
      <c r="B85" s="163"/>
      <c r="C85" s="197"/>
      <c r="D85" s="163"/>
      <c r="E85" s="163"/>
      <c r="F85" s="163"/>
      <c r="G85" s="163"/>
      <c r="H85" s="163"/>
      <c r="I85" s="163"/>
      <c r="J85" s="163"/>
      <c r="K85" s="163"/>
      <c r="L85" s="198"/>
      <c r="M85" s="677" t="s">
        <v>984</v>
      </c>
      <c r="N85" s="678"/>
      <c r="O85" s="678"/>
      <c r="P85" s="678"/>
      <c r="Q85" s="678"/>
      <c r="R85" s="678"/>
      <c r="S85" s="678"/>
      <c r="T85" s="678"/>
      <c r="U85" s="678"/>
      <c r="V85" s="678"/>
      <c r="W85" s="678"/>
      <c r="X85" s="678"/>
      <c r="Y85" s="678"/>
      <c r="Z85" s="678"/>
      <c r="AA85" s="678"/>
      <c r="AB85" s="678"/>
      <c r="AC85" s="678"/>
      <c r="AD85" s="682"/>
      <c r="AE85" s="197"/>
      <c r="AF85" s="163"/>
      <c r="AG85" s="163"/>
      <c r="AH85" s="163"/>
      <c r="AI85" s="163"/>
      <c r="AJ85" s="198"/>
      <c r="AK85" s="163"/>
    </row>
    <row r="86" spans="2:37" ht="15" customHeight="1" x14ac:dyDescent="0.15">
      <c r="B86" s="163"/>
      <c r="C86" s="197"/>
      <c r="D86" s="163"/>
      <c r="E86" s="163"/>
      <c r="F86" s="163"/>
      <c r="G86" s="163"/>
      <c r="H86" s="163"/>
      <c r="I86" s="163"/>
      <c r="J86" s="163"/>
      <c r="K86" s="163"/>
      <c r="L86" s="198"/>
      <c r="M86" s="677" t="s">
        <v>1661</v>
      </c>
      <c r="N86" s="678"/>
      <c r="O86" s="678"/>
      <c r="P86" s="678"/>
      <c r="Q86" s="678"/>
      <c r="R86" s="678"/>
      <c r="S86" s="678"/>
      <c r="T86" s="678"/>
      <c r="U86" s="678"/>
      <c r="V86" s="678"/>
      <c r="W86" s="678"/>
      <c r="X86" s="678"/>
      <c r="Y86" s="678"/>
      <c r="Z86" s="678"/>
      <c r="AA86" s="678"/>
      <c r="AB86" s="678"/>
      <c r="AC86" s="678"/>
      <c r="AD86" s="682"/>
      <c r="AE86" s="197"/>
      <c r="AF86" s="163"/>
      <c r="AG86" s="163"/>
      <c r="AH86" s="163"/>
      <c r="AI86" s="163"/>
      <c r="AJ86" s="198"/>
      <c r="AK86" s="163"/>
    </row>
    <row r="87" spans="2:37" ht="15" customHeight="1" x14ac:dyDescent="0.15">
      <c r="B87" s="163"/>
      <c r="C87" s="199"/>
      <c r="D87" s="189"/>
      <c r="E87" s="189"/>
      <c r="F87" s="189"/>
      <c r="G87" s="189"/>
      <c r="H87" s="189"/>
      <c r="I87" s="189"/>
      <c r="J87" s="189"/>
      <c r="K87" s="189"/>
      <c r="L87" s="200"/>
      <c r="M87" s="680" t="s">
        <v>1662</v>
      </c>
      <c r="N87" s="681"/>
      <c r="O87" s="681"/>
      <c r="P87" s="681"/>
      <c r="Q87" s="681"/>
      <c r="R87" s="681"/>
      <c r="S87" s="681"/>
      <c r="T87" s="681"/>
      <c r="U87" s="681"/>
      <c r="V87" s="681"/>
      <c r="W87" s="681"/>
      <c r="X87" s="681"/>
      <c r="Y87" s="681"/>
      <c r="Z87" s="681"/>
      <c r="AA87" s="681"/>
      <c r="AB87" s="681"/>
      <c r="AC87" s="681"/>
      <c r="AD87" s="683"/>
      <c r="AE87" s="199"/>
      <c r="AF87" s="189"/>
      <c r="AG87" s="189"/>
      <c r="AH87" s="189"/>
      <c r="AI87" s="189"/>
      <c r="AJ87" s="200"/>
      <c r="AK87" s="163"/>
    </row>
    <row r="88" spans="2:37" ht="15" customHeight="1" x14ac:dyDescent="0.15">
      <c r="B88" s="163"/>
      <c r="C88" s="658" t="s">
        <v>985</v>
      </c>
      <c r="D88" s="659"/>
      <c r="E88" s="659"/>
      <c r="F88" s="659"/>
      <c r="G88" s="659"/>
      <c r="H88" s="659"/>
      <c r="I88" s="659"/>
      <c r="J88" s="659"/>
      <c r="K88" s="659"/>
      <c r="L88" s="660"/>
      <c r="M88" s="654" t="s">
        <v>985</v>
      </c>
      <c r="N88" s="654"/>
      <c r="O88" s="654"/>
      <c r="P88" s="654"/>
      <c r="Q88" s="654"/>
      <c r="R88" s="654"/>
      <c r="S88" s="654"/>
      <c r="T88" s="654"/>
      <c r="U88" s="654"/>
      <c r="V88" s="654"/>
      <c r="W88" s="654"/>
      <c r="X88" s="654"/>
      <c r="Y88" s="654"/>
      <c r="Z88" s="654"/>
      <c r="AA88" s="654"/>
      <c r="AB88" s="654"/>
      <c r="AC88" s="654"/>
      <c r="AD88" s="654"/>
      <c r="AE88" s="664">
        <v>46</v>
      </c>
      <c r="AF88" s="665"/>
      <c r="AG88" s="665"/>
      <c r="AH88" s="665"/>
      <c r="AI88" s="665"/>
      <c r="AJ88" s="665"/>
      <c r="AK88" s="163"/>
    </row>
    <row r="89" spans="2:37" ht="15" customHeight="1" x14ac:dyDescent="0.15">
      <c r="B89" s="163"/>
      <c r="C89" s="658" t="s">
        <v>986</v>
      </c>
      <c r="D89" s="659"/>
      <c r="E89" s="659"/>
      <c r="F89" s="659"/>
      <c r="G89" s="659"/>
      <c r="H89" s="659"/>
      <c r="I89" s="659"/>
      <c r="J89" s="659"/>
      <c r="K89" s="659"/>
      <c r="L89" s="660"/>
      <c r="M89" s="654" t="s">
        <v>986</v>
      </c>
      <c r="N89" s="654"/>
      <c r="O89" s="654"/>
      <c r="P89" s="654"/>
      <c r="Q89" s="654"/>
      <c r="R89" s="654"/>
      <c r="S89" s="654"/>
      <c r="T89" s="654"/>
      <c r="U89" s="654"/>
      <c r="V89" s="654"/>
      <c r="W89" s="654"/>
      <c r="X89" s="654"/>
      <c r="Y89" s="654"/>
      <c r="Z89" s="654"/>
      <c r="AA89" s="654"/>
      <c r="AB89" s="654"/>
      <c r="AC89" s="654"/>
      <c r="AD89" s="654"/>
      <c r="AE89" s="664">
        <v>99</v>
      </c>
      <c r="AF89" s="665"/>
      <c r="AG89" s="665"/>
      <c r="AH89" s="665"/>
      <c r="AI89" s="665"/>
      <c r="AJ89" s="665"/>
      <c r="AK89" s="163"/>
    </row>
    <row r="90" spans="2:37" ht="15" customHeight="1" x14ac:dyDescent="0.15">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row>
    <row r="91" spans="2:37" ht="15" customHeight="1" x14ac:dyDescent="0.15">
      <c r="B91" s="163"/>
      <c r="C91" s="163" t="s">
        <v>2122</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row>
    <row r="92" spans="2:37" ht="15" customHeight="1" x14ac:dyDescent="0.15">
      <c r="B92" s="163"/>
      <c r="C92" s="163" t="s">
        <v>2123</v>
      </c>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row>
    <row r="93" spans="2:37" ht="15" customHeight="1" x14ac:dyDescent="0.15">
      <c r="B93" s="163"/>
      <c r="C93" s="163"/>
      <c r="D93" s="163" t="s">
        <v>2124</v>
      </c>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row>
    <row r="94" spans="2:37" ht="15" customHeight="1" x14ac:dyDescent="0.15">
      <c r="B94" s="163"/>
      <c r="C94" s="163"/>
      <c r="D94" s="163" t="s">
        <v>2170</v>
      </c>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row>
    <row r="95" spans="2:37" ht="15" customHeight="1" x14ac:dyDescent="0.15">
      <c r="B95" s="163"/>
      <c r="C95" s="163"/>
      <c r="D95" s="163" t="s">
        <v>2125</v>
      </c>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row>
    <row r="96" spans="2:37" ht="15" customHeight="1" x14ac:dyDescent="0.15">
      <c r="B96" s="163"/>
      <c r="C96" s="187"/>
      <c r="D96" s="163" t="s">
        <v>2171</v>
      </c>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row>
    <row r="97" spans="2:37" ht="15" customHeight="1" x14ac:dyDescent="0.15">
      <c r="B97" s="163"/>
      <c r="C97" s="163" t="s">
        <v>2126</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row>
    <row r="98" spans="2:37" ht="15" customHeight="1" x14ac:dyDescent="0.15">
      <c r="B98" s="163"/>
      <c r="C98" s="163"/>
      <c r="D98" s="163" t="s">
        <v>987</v>
      </c>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row>
    <row r="99" spans="2:37" ht="15" customHeight="1" x14ac:dyDescent="0.15">
      <c r="B99" s="163"/>
      <c r="C99" s="163"/>
      <c r="D99" s="163" t="s">
        <v>988</v>
      </c>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row>
    <row r="100" spans="2:37" ht="15" customHeight="1" x14ac:dyDescent="0.15">
      <c r="B100" s="163"/>
      <c r="C100" s="163"/>
      <c r="D100" s="163" t="s">
        <v>989</v>
      </c>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row>
    <row r="101" spans="2:37" ht="15" customHeight="1" x14ac:dyDescent="0.15">
      <c r="B101" s="163"/>
      <c r="C101" s="163"/>
      <c r="D101" s="163" t="s">
        <v>990</v>
      </c>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row>
    <row r="102" spans="2:37" ht="15" customHeight="1" x14ac:dyDescent="0.15">
      <c r="B102" s="163"/>
      <c r="C102" s="163"/>
      <c r="D102" s="163" t="s">
        <v>1663</v>
      </c>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row>
    <row r="103" spans="2:37" ht="15" customHeight="1" x14ac:dyDescent="0.15">
      <c r="B103" s="163"/>
      <c r="C103" s="163" t="s">
        <v>2127</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row>
    <row r="104" spans="2:37" ht="15" customHeight="1" x14ac:dyDescent="0.15">
      <c r="B104" s="163"/>
      <c r="C104" s="163"/>
      <c r="D104" s="163" t="s">
        <v>1591</v>
      </c>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row>
    <row r="105" spans="2:37" ht="15" customHeight="1" x14ac:dyDescent="0.15">
      <c r="B105" s="163"/>
      <c r="C105" s="163" t="s">
        <v>2128</v>
      </c>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row>
    <row r="106" spans="2:37" ht="15" customHeight="1" x14ac:dyDescent="0.15">
      <c r="B106" s="163"/>
      <c r="C106" s="163" t="s">
        <v>2129</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row>
    <row r="107" spans="2:37" ht="15" customHeight="1" x14ac:dyDescent="0.15">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row>
    <row r="108" spans="2:37" ht="15" customHeight="1" x14ac:dyDescent="0.15">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row>
    <row r="109" spans="2:37" ht="15" customHeight="1" x14ac:dyDescent="0.15">
      <c r="B109" s="163" t="s">
        <v>991</v>
      </c>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row>
    <row r="110" spans="2:37" ht="15" customHeight="1" x14ac:dyDescent="0.15">
      <c r="B110" s="163"/>
      <c r="C110" s="163" t="s">
        <v>2130</v>
      </c>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row>
    <row r="111" spans="2:37" ht="15" customHeight="1" x14ac:dyDescent="0.15">
      <c r="B111" s="163"/>
      <c r="C111" s="163"/>
      <c r="D111" s="163" t="s">
        <v>2131</v>
      </c>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row>
    <row r="112" spans="2:37" ht="15" customHeight="1" x14ac:dyDescent="0.15">
      <c r="B112" s="163"/>
      <c r="C112" s="163" t="s">
        <v>992</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row>
    <row r="113" spans="2:37" ht="15" customHeight="1" x14ac:dyDescent="0.15">
      <c r="B113" s="163"/>
      <c r="C113" s="163" t="s">
        <v>2132</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row>
    <row r="114" spans="2:37" ht="15" customHeight="1" x14ac:dyDescent="0.15">
      <c r="B114" s="163"/>
      <c r="C114" s="163" t="s">
        <v>993</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row>
    <row r="115" spans="2:37" ht="15" customHeight="1" x14ac:dyDescent="0.15">
      <c r="B115" s="163"/>
      <c r="C115" s="163"/>
      <c r="D115" s="163" t="s">
        <v>1664</v>
      </c>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row>
    <row r="116" spans="2:37" ht="15" customHeight="1" x14ac:dyDescent="0.15">
      <c r="B116" s="163"/>
      <c r="C116" s="163"/>
      <c r="D116" s="163" t="s">
        <v>1665</v>
      </c>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row>
    <row r="117" spans="2:37" ht="15" customHeight="1" x14ac:dyDescent="0.15">
      <c r="B117" s="163"/>
      <c r="C117" s="163"/>
      <c r="D117" s="163" t="s">
        <v>1666</v>
      </c>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row>
    <row r="118" spans="2:37" ht="15" customHeight="1" x14ac:dyDescent="0.15">
      <c r="B118" s="163"/>
      <c r="C118" s="163"/>
      <c r="D118" s="163" t="s">
        <v>1667</v>
      </c>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row>
    <row r="119" spans="2:37" ht="15" customHeight="1" x14ac:dyDescent="0.15">
      <c r="B119" s="163"/>
      <c r="C119" s="163" t="s">
        <v>2133</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row>
    <row r="120" spans="2:37" ht="15" customHeight="1" x14ac:dyDescent="0.15">
      <c r="B120" s="163"/>
      <c r="C120" s="163"/>
      <c r="D120" s="163" t="s">
        <v>994</v>
      </c>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row>
    <row r="121" spans="2:37" ht="15" customHeight="1" x14ac:dyDescent="0.15">
      <c r="B121" s="163"/>
      <c r="C121" s="163"/>
      <c r="D121" s="163" t="s">
        <v>2134</v>
      </c>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row>
    <row r="122" spans="2:37" ht="15" customHeight="1" x14ac:dyDescent="0.15">
      <c r="B122" s="163"/>
      <c r="C122" s="163"/>
      <c r="D122" s="163" t="s">
        <v>2135</v>
      </c>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row>
    <row r="123" spans="2:37" ht="15" customHeight="1" x14ac:dyDescent="0.15">
      <c r="B123" s="163"/>
      <c r="C123" s="163"/>
      <c r="D123" s="163" t="s">
        <v>2136</v>
      </c>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row>
    <row r="124" spans="2:37" ht="15" customHeight="1" x14ac:dyDescent="0.15">
      <c r="B124" s="163"/>
      <c r="C124" s="163" t="s">
        <v>995</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row>
    <row r="125" spans="2:37" ht="15" customHeight="1" x14ac:dyDescent="0.15">
      <c r="B125" s="163"/>
      <c r="C125" s="163"/>
      <c r="D125" s="163" t="s">
        <v>996</v>
      </c>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row>
    <row r="126" spans="2:37" ht="15" customHeight="1" x14ac:dyDescent="0.15">
      <c r="B126" s="163"/>
      <c r="C126" s="163"/>
      <c r="D126" s="163" t="s">
        <v>997</v>
      </c>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row>
    <row r="127" spans="2:37" ht="15" customHeight="1" x14ac:dyDescent="0.15">
      <c r="B127" s="163"/>
      <c r="C127" s="163"/>
      <c r="D127" s="163" t="s">
        <v>998</v>
      </c>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row>
    <row r="128" spans="2:37" ht="15" customHeight="1" x14ac:dyDescent="0.15">
      <c r="B128" s="163"/>
      <c r="C128" s="163" t="s">
        <v>2137</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row>
    <row r="129" spans="2:37" ht="15" customHeight="1" x14ac:dyDescent="0.15">
      <c r="B129" s="163"/>
      <c r="C129" s="163"/>
      <c r="D129" s="163" t="s">
        <v>2138</v>
      </c>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row>
    <row r="130" spans="2:37" ht="15" customHeight="1" x14ac:dyDescent="0.15">
      <c r="B130" s="163"/>
      <c r="C130" s="163"/>
      <c r="D130" s="163" t="s">
        <v>2139</v>
      </c>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row>
    <row r="131" spans="2:37" ht="15" customHeight="1" x14ac:dyDescent="0.15">
      <c r="B131" s="163"/>
      <c r="C131" s="163"/>
      <c r="D131" s="163" t="s">
        <v>2140</v>
      </c>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row>
    <row r="132" spans="2:37" ht="15" customHeight="1" x14ac:dyDescent="0.15">
      <c r="B132" s="163"/>
      <c r="C132" s="163"/>
      <c r="D132" s="163" t="s">
        <v>2141</v>
      </c>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row>
    <row r="133" spans="2:37" ht="15" customHeight="1" x14ac:dyDescent="0.15">
      <c r="B133" s="163"/>
      <c r="C133" s="163" t="s">
        <v>2142</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row>
    <row r="134" spans="2:37" ht="15" customHeight="1" x14ac:dyDescent="0.15">
      <c r="B134" s="163"/>
      <c r="C134" s="163"/>
      <c r="D134" s="163" t="s">
        <v>2143</v>
      </c>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row>
    <row r="135" spans="2:37" ht="15" customHeight="1" x14ac:dyDescent="0.15">
      <c r="B135" s="163"/>
      <c r="C135" s="163"/>
      <c r="D135" s="163" t="s">
        <v>2144</v>
      </c>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row>
    <row r="136" spans="2:37" ht="15" customHeight="1" x14ac:dyDescent="0.15">
      <c r="B136" s="163"/>
      <c r="C136" s="163"/>
      <c r="D136" s="163" t="s">
        <v>2145</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row>
    <row r="137" spans="2:37" ht="15" customHeight="1" x14ac:dyDescent="0.15">
      <c r="B137" s="163"/>
      <c r="C137" s="163" t="s">
        <v>2146</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row>
    <row r="138" spans="2:37" ht="15" customHeight="1" x14ac:dyDescent="0.15">
      <c r="B138" s="163"/>
      <c r="C138" s="163"/>
      <c r="D138" s="163" t="s">
        <v>2147</v>
      </c>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row>
    <row r="139" spans="2:37" ht="15" customHeight="1" x14ac:dyDescent="0.15">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row>
    <row r="140" spans="2:37" ht="15" customHeight="1" x14ac:dyDescent="0.15">
      <c r="B140" s="163" t="s">
        <v>1668</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row>
    <row r="141" spans="2:37" ht="15" customHeight="1" x14ac:dyDescent="0.15">
      <c r="B141" s="163"/>
      <c r="C141" s="163" t="s">
        <v>1669</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row>
    <row r="142" spans="2:37" ht="15" customHeight="1" x14ac:dyDescent="0.15">
      <c r="B142" s="163"/>
      <c r="C142" s="163"/>
      <c r="D142" s="163" t="s">
        <v>999</v>
      </c>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row>
    <row r="143" spans="2:37" ht="15" customHeight="1" x14ac:dyDescent="0.15">
      <c r="B143" s="163"/>
      <c r="C143" s="163" t="s">
        <v>2148</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row>
    <row r="144" spans="2:37" ht="15" customHeight="1" x14ac:dyDescent="0.15">
      <c r="B144" s="163"/>
      <c r="C144" s="163"/>
      <c r="D144" s="163" t="s">
        <v>2149</v>
      </c>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row>
    <row r="145" spans="2:37" ht="15" customHeight="1" x14ac:dyDescent="0.15">
      <c r="B145" s="163"/>
      <c r="C145" s="163" t="s">
        <v>2150</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row>
    <row r="146" spans="2:37" ht="15" customHeight="1" x14ac:dyDescent="0.15">
      <c r="B146" s="163"/>
      <c r="C146" s="163"/>
      <c r="D146" s="163" t="s">
        <v>1670</v>
      </c>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row>
    <row r="147" spans="2:37" ht="15" customHeight="1" x14ac:dyDescent="0.15">
      <c r="B147" s="163"/>
      <c r="C147" s="163"/>
      <c r="D147" s="163" t="s">
        <v>1671</v>
      </c>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row>
    <row r="148" spans="2:37" ht="15" customHeight="1" x14ac:dyDescent="0.15">
      <c r="B148" s="163"/>
      <c r="C148" s="163" t="s">
        <v>2172</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row>
  </sheetData>
  <mergeCells count="117">
    <mergeCell ref="M38:AD38"/>
    <mergeCell ref="AE38:AJ38"/>
    <mergeCell ref="C29:AD29"/>
    <mergeCell ref="AE29:AJ29"/>
    <mergeCell ref="C30:AD30"/>
    <mergeCell ref="AE30:AJ30"/>
    <mergeCell ref="M47:AD47"/>
    <mergeCell ref="AE47:AJ47"/>
    <mergeCell ref="M48:AD48"/>
    <mergeCell ref="M49:AD49"/>
    <mergeCell ref="M50:AD50"/>
    <mergeCell ref="C53:L53"/>
    <mergeCell ref="M45:AD45"/>
    <mergeCell ref="M46:AD46"/>
    <mergeCell ref="AE46:AJ46"/>
    <mergeCell ref="M55:AD55"/>
    <mergeCell ref="AE55:AJ55"/>
    <mergeCell ref="M56:AD56"/>
    <mergeCell ref="AE56:AJ56"/>
    <mergeCell ref="M51:AD51"/>
    <mergeCell ref="M52:AD52"/>
    <mergeCell ref="M53:AD53"/>
    <mergeCell ref="AE51:AJ51"/>
    <mergeCell ref="AE53:AJ53"/>
    <mergeCell ref="M54:AD54"/>
    <mergeCell ref="AE54:AJ54"/>
    <mergeCell ref="C66:L66"/>
    <mergeCell ref="M66:AD66"/>
    <mergeCell ref="AE66:AJ66"/>
    <mergeCell ref="M67:AD67"/>
    <mergeCell ref="M62:AD62"/>
    <mergeCell ref="AE62:AJ62"/>
    <mergeCell ref="M63:AD63"/>
    <mergeCell ref="AE63:AJ63"/>
    <mergeCell ref="M64:AD64"/>
    <mergeCell ref="C67:L67"/>
    <mergeCell ref="AE67:AJ67"/>
    <mergeCell ref="M70:AD70"/>
    <mergeCell ref="AE70:AJ70"/>
    <mergeCell ref="M71:AD71"/>
    <mergeCell ref="AE71:AJ71"/>
    <mergeCell ref="M72:AD72"/>
    <mergeCell ref="AE72:AJ72"/>
    <mergeCell ref="M68:AD68"/>
    <mergeCell ref="AE68:AJ68"/>
    <mergeCell ref="C69:L69"/>
    <mergeCell ref="M69:AD69"/>
    <mergeCell ref="AE69:AJ69"/>
    <mergeCell ref="C71:L71"/>
    <mergeCell ref="M73:AD73"/>
    <mergeCell ref="AE73:AJ73"/>
    <mergeCell ref="M74:AD74"/>
    <mergeCell ref="M75:AD75"/>
    <mergeCell ref="AE75:AJ75"/>
    <mergeCell ref="C77:L77"/>
    <mergeCell ref="AE77:AJ77"/>
    <mergeCell ref="C79:L79"/>
    <mergeCell ref="AE79:AJ79"/>
    <mergeCell ref="M80:AD80"/>
    <mergeCell ref="AE80:AJ80"/>
    <mergeCell ref="M81:AD81"/>
    <mergeCell ref="AE81:AJ81"/>
    <mergeCell ref="M82:AD82"/>
    <mergeCell ref="AE82:AJ82"/>
    <mergeCell ref="M76:AD76"/>
    <mergeCell ref="M77:AD77"/>
    <mergeCell ref="M78:AD78"/>
    <mergeCell ref="AE78:AJ78"/>
    <mergeCell ref="M79:AD79"/>
    <mergeCell ref="M86:AD86"/>
    <mergeCell ref="M87:AD87"/>
    <mergeCell ref="M88:AD88"/>
    <mergeCell ref="M89:AD89"/>
    <mergeCell ref="C88:L88"/>
    <mergeCell ref="AE88:AJ88"/>
    <mergeCell ref="C89:L89"/>
    <mergeCell ref="AE89:AJ89"/>
    <mergeCell ref="M83:AD83"/>
    <mergeCell ref="AE83:AJ83"/>
    <mergeCell ref="M84:AD84"/>
    <mergeCell ref="AE84:AJ84"/>
    <mergeCell ref="M85:AD85"/>
    <mergeCell ref="C25:AD25"/>
    <mergeCell ref="AE25:AJ25"/>
    <mergeCell ref="C36:AD36"/>
    <mergeCell ref="AE36:AJ36"/>
    <mergeCell ref="C37:L37"/>
    <mergeCell ref="M37:AD37"/>
    <mergeCell ref="C38:L39"/>
    <mergeCell ref="C40:L40"/>
    <mergeCell ref="AE45:AJ45"/>
    <mergeCell ref="M40:AD40"/>
    <mergeCell ref="AE40:AJ40"/>
    <mergeCell ref="M41:AD41"/>
    <mergeCell ref="M39:AD39"/>
    <mergeCell ref="AE39:AJ39"/>
    <mergeCell ref="C26:AD26"/>
    <mergeCell ref="AE26:AJ26"/>
    <mergeCell ref="C27:AD27"/>
    <mergeCell ref="AE27:AJ27"/>
    <mergeCell ref="C28:AD28"/>
    <mergeCell ref="AE28:AJ28"/>
    <mergeCell ref="M42:AD42"/>
    <mergeCell ref="M43:AD43"/>
    <mergeCell ref="M44:AD44"/>
    <mergeCell ref="AE37:AJ37"/>
    <mergeCell ref="C59:L59"/>
    <mergeCell ref="M59:AD59"/>
    <mergeCell ref="AE59:AJ59"/>
    <mergeCell ref="M60:AD60"/>
    <mergeCell ref="AE60:AJ60"/>
    <mergeCell ref="M61:AD61"/>
    <mergeCell ref="AE61:AJ61"/>
    <mergeCell ref="C63:L63"/>
    <mergeCell ref="C65:L65"/>
    <mergeCell ref="M65:AD65"/>
    <mergeCell ref="AE65:AJ65"/>
  </mergeCells>
  <phoneticPr fontId="25"/>
  <printOptions horizontalCentered="1"/>
  <pageMargins left="0.39370078740157483" right="0.39370078740157483" top="0.19685039370078741" bottom="0.19685039370078741" header="0.19685039370078741" footer="0.19685039370078741"/>
  <pageSetup paperSize="9" orientation="portrait" blackAndWhite="1" horizontalDpi="4294967293" r:id="rId1"/>
  <rowBreaks count="2" manualBreakCount="2">
    <brk id="57" max="37" man="1"/>
    <brk id="107" max="37"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sheetPr>
  <dimension ref="A3:AL307"/>
  <sheetViews>
    <sheetView zoomScaleNormal="100" zoomScaleSheetLayoutView="100" workbookViewId="0">
      <selection activeCell="AM3" sqref="AM3"/>
    </sheetView>
  </sheetViews>
  <sheetFormatPr defaultColWidth="2.5" defaultRowHeight="15" customHeight="1" x14ac:dyDescent="0.15"/>
  <cols>
    <col min="1" max="73" width="2.5" style="6" customWidth="1"/>
    <col min="74" max="16384" width="2.5" style="6"/>
  </cols>
  <sheetData>
    <row r="3" spans="1:38" ht="15" customHeight="1" x14ac:dyDescent="0.15">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row>
    <row r="4" spans="1:38" ht="15" customHeight="1" x14ac:dyDescent="0.15">
      <c r="A4" s="163"/>
      <c r="B4" s="163" t="s">
        <v>836</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ht="15" customHeight="1" x14ac:dyDescent="0.15">
      <c r="A5" s="163"/>
      <c r="B5" s="163" t="s">
        <v>1559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row>
    <row r="6" spans="1:38" ht="15" customHeight="1" x14ac:dyDescent="0.15">
      <c r="A6" s="163"/>
      <c r="B6" s="163"/>
      <c r="C6" s="163" t="s">
        <v>1560</v>
      </c>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5" customHeight="1" x14ac:dyDescent="0.15">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row>
    <row r="8" spans="1:38" ht="15" customHeight="1" x14ac:dyDescent="0.15">
      <c r="A8" s="163"/>
      <c r="B8" s="163" t="s">
        <v>1561</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row>
    <row r="9" spans="1:38" ht="15" customHeight="1" x14ac:dyDescent="0.15">
      <c r="A9" s="163"/>
      <c r="B9" s="163"/>
      <c r="C9" s="163" t="s">
        <v>1964</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1:38" ht="15" customHeight="1" x14ac:dyDescent="0.1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row>
    <row r="11" spans="1:38" ht="15" customHeight="1" x14ac:dyDescent="0.15">
      <c r="A11" s="163"/>
      <c r="B11" s="163" t="s">
        <v>1562</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row>
    <row r="12" spans="1:38" ht="15" customHeight="1" x14ac:dyDescent="0.15">
      <c r="A12" s="163"/>
      <c r="B12" s="163"/>
      <c r="C12" s="163" t="s">
        <v>2173</v>
      </c>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row>
    <row r="13" spans="1:38" ht="15" customHeight="1" x14ac:dyDescent="0.15">
      <c r="A13" s="163"/>
      <c r="B13" s="163"/>
      <c r="C13" s="163" t="s">
        <v>1563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38" ht="15" customHeight="1" x14ac:dyDescent="0.15">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38" ht="15" customHeight="1" x14ac:dyDescent="0.15">
      <c r="A15" s="163"/>
      <c r="B15" s="163"/>
      <c r="C15" s="163" t="s">
        <v>2174</v>
      </c>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163"/>
    </row>
    <row r="16" spans="1:38" ht="15" customHeight="1" x14ac:dyDescent="0.15">
      <c r="A16" s="163"/>
      <c r="B16" s="163"/>
      <c r="C16" s="163"/>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163"/>
    </row>
    <row r="17" spans="1:38" ht="15" customHeight="1" x14ac:dyDescent="0.15">
      <c r="A17" s="163"/>
      <c r="B17" s="163"/>
      <c r="C17" s="163" t="s">
        <v>2175</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row>
    <row r="18" spans="1:38" ht="15" customHeight="1" x14ac:dyDescent="0.15">
      <c r="A18" s="163"/>
      <c r="B18" s="163"/>
      <c r="C18" s="163" t="s">
        <v>1564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row>
    <row r="19" spans="1:38"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row>
    <row r="20" spans="1:38" ht="15" customHeight="1" x14ac:dyDescent="0.15">
      <c r="A20" s="163"/>
      <c r="B20" s="163"/>
      <c r="C20" s="163" t="s">
        <v>2176</v>
      </c>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1:38" ht="15" customHeight="1" x14ac:dyDescent="0.15">
      <c r="A21" s="163"/>
      <c r="B21" s="163"/>
      <c r="C21" s="163" t="s">
        <v>1565</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1:38"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row>
    <row r="23" spans="1:38" ht="15" customHeight="1" x14ac:dyDescent="0.15">
      <c r="A23" s="163"/>
      <c r="B23" s="163"/>
      <c r="C23" s="163" t="s">
        <v>2177</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row>
    <row r="24" spans="1:38" ht="15" customHeight="1" x14ac:dyDescent="0.15">
      <c r="A24" s="163"/>
      <c r="B24" s="163"/>
      <c r="C24" s="163" t="s">
        <v>1566</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1:38" ht="15" customHeight="1" x14ac:dyDescent="0.15">
      <c r="A25" s="163"/>
      <c r="B25" s="163"/>
      <c r="C25" s="163" t="s">
        <v>1567</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row>
    <row r="26" spans="1:38" ht="15" customHeight="1" x14ac:dyDescent="0.15">
      <c r="A26" s="163"/>
      <c r="B26" s="163"/>
      <c r="C26" s="163" t="s">
        <v>1568</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row>
    <row r="27" spans="1:38" ht="15" customHeight="1" x14ac:dyDescent="0.15">
      <c r="A27" s="163"/>
      <c r="B27" s="163"/>
      <c r="C27" s="163" t="s">
        <v>1569</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row>
    <row r="28" spans="1:38"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1:38" ht="15" customHeight="1" x14ac:dyDescent="0.15">
      <c r="A29" s="163"/>
      <c r="B29" s="163"/>
      <c r="C29" s="163" t="s">
        <v>2178</v>
      </c>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row>
    <row r="30" spans="1:38" ht="15" customHeight="1" x14ac:dyDescent="0.15">
      <c r="A30" s="163"/>
      <c r="B30" s="163"/>
      <c r="C30" s="163" t="s">
        <v>1570</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row>
    <row r="31" spans="1:38" ht="15" customHeight="1" x14ac:dyDescent="0.15">
      <c r="A31" s="163"/>
      <c r="B31" s="163"/>
      <c r="C31" s="163" t="s">
        <v>1571</v>
      </c>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row>
    <row r="32" spans="1:38" ht="15" customHeight="1" x14ac:dyDescent="0.15">
      <c r="A32" s="163"/>
      <c r="B32" s="163"/>
      <c r="C32" s="163" t="s">
        <v>1572</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row>
    <row r="33" spans="1:38"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1:38" ht="15" customHeight="1" x14ac:dyDescent="0.15">
      <c r="A34" s="163"/>
      <c r="B34" s="163"/>
      <c r="C34" s="163" t="s">
        <v>2179</v>
      </c>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row>
    <row r="35" spans="1:38" ht="15" customHeight="1" x14ac:dyDescent="0.15">
      <c r="A35" s="163"/>
      <c r="B35" s="163"/>
      <c r="C35" s="163" t="s">
        <v>1572</v>
      </c>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row>
    <row r="36" spans="1:38"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row>
    <row r="37" spans="1:38" ht="15" customHeight="1" x14ac:dyDescent="0.15">
      <c r="A37" s="163"/>
      <c r="B37" s="163"/>
      <c r="C37" s="163" t="s">
        <v>2180</v>
      </c>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row>
    <row r="38" spans="1:38" ht="15" customHeight="1" x14ac:dyDescent="0.15">
      <c r="A38" s="163"/>
      <c r="B38" s="163"/>
      <c r="C38" s="163" t="s">
        <v>1573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row>
    <row r="39" spans="1:38"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row>
    <row r="40" spans="1:38" ht="15" customHeight="1" x14ac:dyDescent="0.15">
      <c r="A40" s="163"/>
      <c r="B40" s="163"/>
      <c r="C40" s="163" t="s">
        <v>2181</v>
      </c>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row>
    <row r="41" spans="1:38" ht="15" customHeight="1" x14ac:dyDescent="0.15">
      <c r="A41" s="163"/>
      <c r="B41" s="163"/>
      <c r="C41" s="163" t="s">
        <v>1574</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row>
    <row r="42" spans="1:38" ht="15" customHeight="1" x14ac:dyDescent="0.15">
      <c r="A42" s="163"/>
      <c r="B42" s="163"/>
      <c r="C42" s="163" t="s">
        <v>1575</v>
      </c>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row>
    <row r="43" spans="1:38" ht="15" customHeight="1" x14ac:dyDescent="0.15">
      <c r="A43" s="163"/>
      <c r="B43" s="163"/>
      <c r="C43" s="163" t="s">
        <v>1576</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row>
    <row r="44" spans="1:38" ht="15" customHeight="1" x14ac:dyDescent="0.15">
      <c r="A44" s="163"/>
      <c r="B44" s="163"/>
      <c r="C44" s="163" t="s">
        <v>1577</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row>
    <row r="45" spans="1:38"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row>
    <row r="46" spans="1:38" ht="15" customHeight="1" x14ac:dyDescent="0.15">
      <c r="A46" s="163"/>
      <c r="B46" s="163"/>
      <c r="C46" s="163" t="s">
        <v>2182</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row>
    <row r="47" spans="1:38" ht="15" customHeight="1" x14ac:dyDescent="0.15">
      <c r="A47" s="163"/>
      <c r="B47" s="163"/>
      <c r="C47" s="163" t="s">
        <v>1578</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row>
    <row r="48" spans="1:38" ht="15" customHeight="1" x14ac:dyDescent="0.15">
      <c r="A48" s="163"/>
      <c r="B48" s="163"/>
      <c r="C48" s="163" t="s">
        <v>1579</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row>
    <row r="49" spans="1:38" ht="15" customHeight="1" x14ac:dyDescent="0.15">
      <c r="A49" s="163"/>
      <c r="B49" s="163"/>
      <c r="C49" s="163" t="s">
        <v>1580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row>
    <row r="50" spans="1:38" ht="15" customHeight="1" x14ac:dyDescent="0.15">
      <c r="A50" s="163"/>
      <c r="B50" s="163"/>
      <c r="C50" s="163" t="s">
        <v>1581</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row>
    <row r="51" spans="1:38" ht="15" customHeight="1" x14ac:dyDescent="0.15">
      <c r="A51" s="163"/>
      <c r="B51" s="163"/>
      <c r="C51" s="163" t="s">
        <v>1582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row>
    <row r="52" spans="1:38" ht="15" customHeight="1" x14ac:dyDescent="0.15">
      <c r="A52" s="163"/>
      <c r="B52" s="163"/>
      <c r="C52" s="163" t="s">
        <v>1583</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row>
    <row r="53" spans="1:38" ht="15" customHeight="1" x14ac:dyDescent="0.15">
      <c r="A53" s="163"/>
      <c r="B53" s="163"/>
      <c r="C53" s="163" t="s">
        <v>1584</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row>
    <row r="54" spans="1:38" ht="15" customHeight="1" x14ac:dyDescent="0.15">
      <c r="A54" s="163"/>
      <c r="B54" s="163"/>
      <c r="C54" s="163" t="s">
        <v>2168</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row>
    <row r="55" spans="1:38" ht="15" customHeight="1" x14ac:dyDescent="0.15">
      <c r="A55" s="163"/>
      <c r="B55" s="163"/>
      <c r="C55" s="163" t="s">
        <v>1585</v>
      </c>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row>
    <row r="56" spans="1:38" ht="15" customHeight="1" x14ac:dyDescent="0.15">
      <c r="A56" s="163"/>
      <c r="B56" s="163"/>
      <c r="C56" s="163" t="s">
        <v>1586</v>
      </c>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row>
    <row r="57" spans="1:38"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row>
    <row r="58" spans="1:38" ht="15" customHeight="1" x14ac:dyDescent="0.15">
      <c r="A58" s="163"/>
      <c r="B58" s="163"/>
      <c r="C58" s="163" t="s">
        <v>2183</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row>
    <row r="59" spans="1:38"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row>
    <row r="60" spans="1:38"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row>
    <row r="61" spans="1:38" ht="15" customHeight="1" x14ac:dyDescent="0.15">
      <c r="A61" s="163"/>
      <c r="B61" s="163" t="s">
        <v>1587</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row>
    <row r="62" spans="1:38" ht="15" customHeight="1" x14ac:dyDescent="0.15">
      <c r="A62" s="163"/>
      <c r="B62" s="163"/>
      <c r="C62" s="163" t="s">
        <v>2184</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row>
    <row r="63" spans="1:38"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row>
    <row r="64" spans="1:38" ht="15" customHeight="1" x14ac:dyDescent="0.15">
      <c r="A64" s="163"/>
      <c r="B64" s="163"/>
      <c r="C64" s="163" t="s">
        <v>2185</v>
      </c>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row>
    <row r="65" spans="1:38" ht="15" customHeight="1" x14ac:dyDescent="0.15">
      <c r="A65" s="163"/>
      <c r="B65" s="163"/>
      <c r="C65" s="163" t="s">
        <v>1588</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row>
    <row r="66" spans="1:38" ht="15" customHeight="1" x14ac:dyDescent="0.15">
      <c r="A66" s="163"/>
      <c r="B66" s="163"/>
      <c r="C66" s="163" t="s">
        <v>1589</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row>
    <row r="67" spans="1:38" ht="15" customHeight="1" x14ac:dyDescent="0.15">
      <c r="A67" s="163"/>
      <c r="B67" s="163"/>
      <c r="C67" s="163" t="s">
        <v>1590</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row>
    <row r="68" spans="1:38" ht="15" customHeight="1" x14ac:dyDescent="0.15">
      <c r="A68" s="163"/>
      <c r="B68" s="163"/>
      <c r="C68" s="163" t="s">
        <v>1591</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row>
    <row r="69" spans="1:38"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row>
    <row r="70" spans="1:38" ht="15" customHeight="1" x14ac:dyDescent="0.15">
      <c r="A70" s="163"/>
      <c r="B70" s="163"/>
      <c r="C70" s="163" t="s">
        <v>2186</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row>
    <row r="71" spans="1:38" ht="15" customHeight="1" x14ac:dyDescent="0.15">
      <c r="A71" s="163"/>
      <c r="B71" s="163"/>
      <c r="C71" s="163" t="s">
        <v>1592</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row>
    <row r="72" spans="1:38" ht="15" customHeight="1" x14ac:dyDescent="0.15">
      <c r="A72" s="163"/>
      <c r="B72" s="163"/>
      <c r="C72" s="163" t="s">
        <v>1572</v>
      </c>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row>
    <row r="73" spans="1:38" ht="15" customHeight="1" x14ac:dyDescent="0.15">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38" ht="15" customHeight="1" x14ac:dyDescent="0.15">
      <c r="A74" s="163"/>
      <c r="B74" s="163"/>
      <c r="C74" s="163" t="s">
        <v>2187</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38" ht="15" customHeight="1" x14ac:dyDescent="0.15">
      <c r="A75" s="163"/>
      <c r="B75" s="163"/>
      <c r="C75" s="163" t="s">
        <v>1593</v>
      </c>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row>
    <row r="76" spans="1:38" ht="15" customHeight="1" x14ac:dyDescent="0.15">
      <c r="A76" s="163"/>
      <c r="B76" s="163"/>
      <c r="C76" s="163" t="s">
        <v>1594</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row>
    <row r="77" spans="1:38" ht="15" customHeight="1" x14ac:dyDescent="0.15">
      <c r="A77" s="163"/>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row>
    <row r="78" spans="1:38" ht="15" customHeight="1" x14ac:dyDescent="0.15">
      <c r="A78" s="163"/>
      <c r="B78" s="163"/>
      <c r="C78" s="163" t="s">
        <v>2188</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row>
    <row r="79" spans="1:38" ht="15" customHeight="1" x14ac:dyDescent="0.15">
      <c r="A79" s="163"/>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row>
    <row r="80" spans="1:38" ht="15" customHeight="1" x14ac:dyDescent="0.15">
      <c r="A80" s="163"/>
      <c r="B80" s="163"/>
      <c r="C80" s="163" t="s">
        <v>2232</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row>
    <row r="81" spans="1:38" ht="15" customHeight="1" x14ac:dyDescent="0.15">
      <c r="A81" s="163"/>
      <c r="B81" s="163"/>
      <c r="C81" s="163" t="s">
        <v>2233</v>
      </c>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row>
    <row r="82" spans="1:38" ht="15" customHeight="1" x14ac:dyDescent="0.15">
      <c r="A82" s="163"/>
      <c r="B82" s="163"/>
      <c r="C82" s="163" t="s">
        <v>2234</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row>
    <row r="83" spans="1:38" ht="15" customHeight="1" x14ac:dyDescent="0.15">
      <c r="A83" s="163"/>
      <c r="B83" s="163"/>
      <c r="C83" s="163" t="s">
        <v>2235</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row>
    <row r="84" spans="1:38" ht="15" customHeight="1" x14ac:dyDescent="0.15">
      <c r="A84" s="163"/>
      <c r="B84" s="163"/>
      <c r="C84" s="163" t="s">
        <v>2236</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row>
    <row r="85" spans="1:38" ht="15" customHeight="1" x14ac:dyDescent="0.15">
      <c r="A85" s="163"/>
      <c r="B85" s="163"/>
      <c r="C85" s="163" t="s">
        <v>2237</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row>
    <row r="86" spans="1:38" ht="15" customHeight="1" x14ac:dyDescent="0.15">
      <c r="A86" s="163"/>
      <c r="B86" s="163"/>
      <c r="C86" s="163" t="s">
        <v>1595</v>
      </c>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row>
    <row r="87" spans="1:38" ht="15" customHeight="1" x14ac:dyDescent="0.15">
      <c r="A87" s="163"/>
      <c r="B87" s="163"/>
      <c r="C87" s="163" t="s">
        <v>1596</v>
      </c>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row>
    <row r="88" spans="1:38" ht="15" customHeight="1" x14ac:dyDescent="0.15">
      <c r="A88" s="163"/>
      <c r="B88" s="163"/>
      <c r="C88" s="163" t="s">
        <v>1597</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row>
    <row r="89" spans="1:38" ht="15" customHeight="1" x14ac:dyDescent="0.15">
      <c r="A89" s="163"/>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row>
    <row r="90" spans="1:38" ht="15" customHeight="1" x14ac:dyDescent="0.15">
      <c r="A90" s="163"/>
      <c r="B90" s="163"/>
      <c r="C90" s="163" t="s">
        <v>2189</v>
      </c>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row>
    <row r="91" spans="1:38" ht="15" customHeight="1" x14ac:dyDescent="0.15">
      <c r="A91" s="163"/>
      <c r="B91" s="163"/>
      <c r="C91" s="163" t="s">
        <v>1591</v>
      </c>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row>
    <row r="92" spans="1:38" ht="15" customHeight="1" x14ac:dyDescent="0.15">
      <c r="A92" s="163"/>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row>
    <row r="93" spans="1:38" ht="15" customHeight="1" x14ac:dyDescent="0.15">
      <c r="A93" s="163"/>
      <c r="B93" s="163"/>
      <c r="C93" s="163" t="s">
        <v>2190</v>
      </c>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row>
    <row r="94" spans="1:38" ht="15" customHeight="1" x14ac:dyDescent="0.15">
      <c r="A94" s="163"/>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row>
    <row r="95" spans="1:38" ht="15" customHeight="1" x14ac:dyDescent="0.15">
      <c r="A95" s="163"/>
      <c r="B95" s="163"/>
      <c r="C95" s="163" t="s">
        <v>2191</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row>
    <row r="96" spans="1:38" ht="15" customHeight="1" x14ac:dyDescent="0.15">
      <c r="A96" s="163"/>
      <c r="B96" s="163"/>
      <c r="C96" s="163" t="s">
        <v>1598</v>
      </c>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row>
    <row r="97" spans="1:38" ht="15" customHeight="1" x14ac:dyDescent="0.15">
      <c r="A97" s="163"/>
      <c r="B97" s="163"/>
      <c r="C97" s="163" t="s">
        <v>1599</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row>
    <row r="98" spans="1:38" ht="15" customHeight="1" x14ac:dyDescent="0.15">
      <c r="A98" s="163"/>
      <c r="B98" s="163"/>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row>
    <row r="99" spans="1:38" ht="15" customHeight="1" x14ac:dyDescent="0.15">
      <c r="A99" s="163"/>
      <c r="B99" s="163"/>
      <c r="C99" s="163" t="s">
        <v>2192</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row>
    <row r="100" spans="1:38" ht="15" customHeight="1" x14ac:dyDescent="0.15">
      <c r="A100" s="163"/>
      <c r="B100" s="163"/>
      <c r="C100" s="163" t="s">
        <v>1600</v>
      </c>
      <c r="D100" s="163"/>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row>
    <row r="101" spans="1:38" ht="15" customHeight="1" x14ac:dyDescent="0.15">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row>
    <row r="102" spans="1:38" ht="15" customHeight="1" x14ac:dyDescent="0.15">
      <c r="A102" s="163"/>
      <c r="B102" s="163"/>
      <c r="C102" s="163" t="s">
        <v>2193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row>
    <row r="103" spans="1:38" ht="15" customHeight="1" x14ac:dyDescent="0.15">
      <c r="A103" s="163"/>
      <c r="B103" s="163"/>
      <c r="C103" s="163" t="s">
        <v>1601</v>
      </c>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row>
    <row r="104" spans="1:38" ht="15" customHeight="1" x14ac:dyDescent="0.15">
      <c r="A104" s="163"/>
      <c r="B104" s="163"/>
      <c r="C104" s="163" t="s">
        <v>1602</v>
      </c>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row>
    <row r="105" spans="1:38" ht="15" customHeight="1" x14ac:dyDescent="0.15">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row>
    <row r="106" spans="1:38" ht="15" customHeight="1" x14ac:dyDescent="0.15">
      <c r="A106" s="163"/>
      <c r="B106" s="163"/>
      <c r="C106" s="163" t="s">
        <v>2194</v>
      </c>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row>
    <row r="107" spans="1:38" ht="15" customHeight="1" x14ac:dyDescent="0.15">
      <c r="A107" s="163"/>
      <c r="B107" s="163"/>
      <c r="C107" s="163" t="s">
        <v>1572</v>
      </c>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row>
    <row r="108" spans="1:38" ht="15" customHeight="1" x14ac:dyDescent="0.15">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row>
    <row r="109" spans="1:38" ht="15" customHeight="1" x14ac:dyDescent="0.15">
      <c r="A109" s="163"/>
      <c r="B109" s="163"/>
      <c r="C109" s="163" t="s">
        <v>2195</v>
      </c>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row>
    <row r="110" spans="1:38" ht="15" customHeight="1" x14ac:dyDescent="0.15">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row>
    <row r="111" spans="1:38" ht="15" customHeight="1" x14ac:dyDescent="0.15">
      <c r="A111" s="163"/>
      <c r="B111" s="163"/>
      <c r="C111" s="163" t="s">
        <v>2278</v>
      </c>
      <c r="D111" s="163"/>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row>
    <row r="112" spans="1:38" ht="15" customHeight="1" x14ac:dyDescent="0.15">
      <c r="A112" s="163"/>
      <c r="B112" s="163"/>
      <c r="C112" s="163" t="s">
        <v>2279</v>
      </c>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row>
    <row r="113" spans="1:38" ht="15" customHeight="1" x14ac:dyDescent="0.15">
      <c r="A113" s="163"/>
      <c r="B113" s="163"/>
      <c r="C113" s="163" t="s">
        <v>2280</v>
      </c>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row>
    <row r="114" spans="1:38" ht="15" customHeight="1" x14ac:dyDescent="0.15">
      <c r="A114" s="163"/>
      <c r="B114" s="163"/>
      <c r="C114" s="163" t="s">
        <v>2281</v>
      </c>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row>
    <row r="115" spans="1:38" ht="15" customHeight="1" x14ac:dyDescent="0.15">
      <c r="A115" s="163"/>
      <c r="B115" s="163"/>
      <c r="C115" s="163" t="s">
        <v>2282</v>
      </c>
      <c r="D115" s="163"/>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row>
    <row r="116" spans="1:38" ht="15" customHeight="1" x14ac:dyDescent="0.15">
      <c r="A116" s="163"/>
      <c r="B116" s="163"/>
      <c r="C116" s="163" t="s">
        <v>1572</v>
      </c>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row>
    <row r="117" spans="1:38" ht="15" customHeight="1" x14ac:dyDescent="0.15">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row>
    <row r="118" spans="1:38" ht="15" customHeight="1" x14ac:dyDescent="0.15">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row>
    <row r="119" spans="1:38" ht="15" customHeight="1" x14ac:dyDescent="0.15">
      <c r="A119" s="163"/>
      <c r="B119" s="163"/>
      <c r="C119" s="163" t="s">
        <v>2283</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row>
    <row r="120" spans="1:38" ht="15" customHeight="1" x14ac:dyDescent="0.15">
      <c r="A120" s="163"/>
      <c r="B120" s="163"/>
      <c r="C120" s="163" t="s">
        <v>1603</v>
      </c>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row>
    <row r="121" spans="1:38" ht="15" customHeight="1" x14ac:dyDescent="0.15">
      <c r="A121" s="163"/>
      <c r="B121" s="163"/>
      <c r="C121" s="163" t="s">
        <v>1604</v>
      </c>
      <c r="D121" s="163"/>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row>
    <row r="122" spans="1:38" ht="15" customHeight="1" x14ac:dyDescent="0.15">
      <c r="A122" s="163"/>
      <c r="B122" s="163"/>
      <c r="C122" s="163" t="s">
        <v>1822</v>
      </c>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row>
    <row r="123" spans="1:38" ht="15" customHeight="1" x14ac:dyDescent="0.15">
      <c r="A123" s="163"/>
      <c r="B123" s="163"/>
      <c r="C123" s="163" t="s">
        <v>2302</v>
      </c>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row>
    <row r="124" spans="1:38" ht="15" customHeight="1" x14ac:dyDescent="0.15">
      <c r="A124" s="163"/>
      <c r="B124" s="163"/>
      <c r="C124" s="163" t="s">
        <v>2284</v>
      </c>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row>
    <row r="125" spans="1:38" ht="15" customHeight="1" x14ac:dyDescent="0.15">
      <c r="A125" s="163"/>
      <c r="B125" s="163"/>
      <c r="C125" s="163" t="s">
        <v>2285</v>
      </c>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row>
    <row r="126" spans="1:38" ht="15" customHeight="1" x14ac:dyDescent="0.15">
      <c r="A126" s="163"/>
      <c r="B126" s="163"/>
      <c r="C126" s="163" t="s">
        <v>2303</v>
      </c>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row>
    <row r="127" spans="1:38" ht="15" customHeight="1" x14ac:dyDescent="0.15">
      <c r="A127" s="163"/>
      <c r="B127" s="163"/>
      <c r="C127" s="163" t="s">
        <v>2304</v>
      </c>
      <c r="D127" s="163"/>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row>
    <row r="128" spans="1:38" ht="15" customHeight="1" x14ac:dyDescent="0.15">
      <c r="A128" s="163"/>
      <c r="B128" s="163"/>
      <c r="C128" s="163" t="s">
        <v>2305</v>
      </c>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row>
    <row r="129" spans="1:38" ht="15" customHeight="1" x14ac:dyDescent="0.15">
      <c r="A129" s="163"/>
      <c r="B129" s="163"/>
      <c r="C129" s="163" t="s">
        <v>2306</v>
      </c>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row>
    <row r="130" spans="1:38" ht="15" customHeight="1" x14ac:dyDescent="0.15">
      <c r="A130" s="163"/>
      <c r="B130" s="163"/>
      <c r="C130" s="163" t="s">
        <v>2307</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row>
    <row r="131" spans="1:38" ht="15" customHeight="1" x14ac:dyDescent="0.15">
      <c r="A131" s="163"/>
      <c r="B131" s="163"/>
      <c r="C131" s="163" t="s">
        <v>2308</v>
      </c>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row>
    <row r="132" spans="1:38" ht="15" customHeight="1" x14ac:dyDescent="0.15">
      <c r="A132" s="163"/>
      <c r="B132" s="163"/>
      <c r="C132" s="163" t="s">
        <v>2286</v>
      </c>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row>
    <row r="133" spans="1:38" ht="15" customHeight="1" x14ac:dyDescent="0.15">
      <c r="A133" s="163"/>
      <c r="B133" s="163"/>
      <c r="C133" s="163" t="s">
        <v>2287</v>
      </c>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row>
    <row r="134" spans="1:38" ht="15" customHeight="1" x14ac:dyDescent="0.15">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row>
    <row r="135" spans="1:38" ht="15" customHeight="1" x14ac:dyDescent="0.15">
      <c r="A135" s="163"/>
      <c r="B135" s="163"/>
      <c r="C135" s="163" t="s">
        <v>2288</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row>
    <row r="136" spans="1:38" ht="15" customHeight="1" x14ac:dyDescent="0.15">
      <c r="A136" s="163"/>
      <c r="B136" s="163"/>
      <c r="C136" s="163" t="s">
        <v>1823</v>
      </c>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row>
    <row r="137" spans="1:38" ht="15" customHeight="1" x14ac:dyDescent="0.15">
      <c r="A137" s="163"/>
      <c r="B137" s="163"/>
      <c r="C137" s="163" t="s">
        <v>1824</v>
      </c>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row>
    <row r="138" spans="1:38" ht="15" customHeight="1" x14ac:dyDescent="0.15">
      <c r="A138" s="163"/>
      <c r="B138" s="163"/>
      <c r="C138" s="163" t="s">
        <v>2238</v>
      </c>
      <c r="D138" s="163"/>
      <c r="E138" s="163"/>
      <c r="F138" s="163"/>
      <c r="G138" s="163"/>
      <c r="H138" s="163"/>
      <c r="I138" s="163"/>
      <c r="J138" s="163"/>
      <c r="K138" s="163"/>
      <c r="L138" s="163"/>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row>
    <row r="139" spans="1:38" ht="15" customHeight="1" x14ac:dyDescent="0.15">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row>
    <row r="140" spans="1:38" ht="15" customHeight="1" x14ac:dyDescent="0.15">
      <c r="A140" s="163"/>
      <c r="B140" s="163"/>
      <c r="C140" s="163" t="s">
        <v>2309</v>
      </c>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c r="AH140" s="163"/>
      <c r="AI140" s="163"/>
      <c r="AJ140" s="163"/>
      <c r="AK140" s="163"/>
      <c r="AL140" s="163"/>
    </row>
    <row r="141" spans="1:38" ht="15" customHeight="1" x14ac:dyDescent="0.15">
      <c r="A141" s="163"/>
      <c r="B141" s="163"/>
      <c r="C141" s="163" t="s">
        <v>1605</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c r="AH141" s="163"/>
      <c r="AI141" s="163"/>
      <c r="AJ141" s="163"/>
      <c r="AK141" s="163"/>
      <c r="AL141" s="163"/>
    </row>
    <row r="142" spans="1:38" ht="15" customHeight="1" x14ac:dyDescent="0.15">
      <c r="A142" s="163"/>
      <c r="B142" s="163"/>
      <c r="C142" s="163" t="s">
        <v>1826</v>
      </c>
      <c r="D142" s="163"/>
      <c r="E142" s="163"/>
      <c r="F142" s="163"/>
      <c r="G142" s="163"/>
      <c r="H142" s="163"/>
      <c r="I142" s="163"/>
      <c r="J142" s="163"/>
      <c r="K142" s="163"/>
      <c r="L142" s="163"/>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c r="AH142" s="163"/>
      <c r="AI142" s="163"/>
      <c r="AJ142" s="163"/>
      <c r="AK142" s="163"/>
      <c r="AL142" s="163"/>
    </row>
    <row r="143" spans="1:38" ht="15" customHeight="1" x14ac:dyDescent="0.15">
      <c r="A143" s="163"/>
      <c r="B143" s="163"/>
      <c r="C143" s="163" t="s">
        <v>1827</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row>
    <row r="144" spans="1:38" ht="15" customHeight="1" x14ac:dyDescent="0.15">
      <c r="A144" s="163"/>
      <c r="B144" s="163"/>
      <c r="C144" s="163" t="s">
        <v>1828</v>
      </c>
      <c r="D144" s="163"/>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row>
    <row r="145" spans="1:38" ht="15" customHeight="1" x14ac:dyDescent="0.15">
      <c r="A145" s="163"/>
      <c r="B145" s="163"/>
      <c r="C145" s="163" t="s">
        <v>2239</v>
      </c>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row>
    <row r="146" spans="1:38" ht="15" customHeight="1" x14ac:dyDescent="0.15">
      <c r="A146" s="163"/>
      <c r="B146" s="163"/>
      <c r="C146" s="163" t="s">
        <v>2310</v>
      </c>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c r="AH146" s="163"/>
      <c r="AI146" s="163"/>
      <c r="AJ146" s="163"/>
      <c r="AK146" s="163"/>
      <c r="AL146" s="163"/>
    </row>
    <row r="147" spans="1:38" ht="15" customHeight="1" x14ac:dyDescent="0.15">
      <c r="A147" s="163"/>
      <c r="B147" s="163"/>
      <c r="C147" s="163" t="s">
        <v>2289</v>
      </c>
      <c r="D147" s="163"/>
      <c r="E147" s="163"/>
      <c r="F147" s="163"/>
      <c r="G147" s="163"/>
      <c r="H147" s="163"/>
      <c r="I147" s="163"/>
      <c r="J147" s="163"/>
      <c r="K147" s="163"/>
      <c r="L147" s="163"/>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c r="AH147" s="163"/>
      <c r="AI147" s="163"/>
      <c r="AJ147" s="163"/>
      <c r="AK147" s="163"/>
      <c r="AL147" s="163"/>
    </row>
    <row r="148" spans="1:38" ht="15" customHeight="1" x14ac:dyDescent="0.15">
      <c r="A148" s="163"/>
      <c r="B148" s="163"/>
      <c r="C148" s="163" t="s">
        <v>2290</v>
      </c>
      <c r="D148" s="163"/>
      <c r="E148" s="163"/>
      <c r="F148" s="163"/>
      <c r="G148" s="163"/>
      <c r="H148" s="163"/>
      <c r="I148" s="163"/>
      <c r="J148" s="163"/>
      <c r="K148" s="163"/>
      <c r="L148" s="163"/>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row>
    <row r="149" spans="1:38" ht="15" customHeight="1" x14ac:dyDescent="0.15">
      <c r="A149" s="163"/>
      <c r="B149" s="163"/>
      <c r="C149" s="163" t="s">
        <v>2311</v>
      </c>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row>
    <row r="150" spans="1:38" ht="15" customHeight="1" x14ac:dyDescent="0.15">
      <c r="A150" s="163"/>
      <c r="B150" s="163"/>
      <c r="C150" s="163" t="s">
        <v>2312</v>
      </c>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row>
    <row r="151" spans="1:38" ht="15" customHeight="1" x14ac:dyDescent="0.15">
      <c r="A151" s="163"/>
      <c r="B151" s="163"/>
      <c r="C151" s="163" t="s">
        <v>2291</v>
      </c>
      <c r="D151" s="163"/>
      <c r="E151" s="163"/>
      <c r="F151" s="163"/>
      <c r="G151" s="163"/>
      <c r="H151" s="163"/>
      <c r="I151" s="163"/>
      <c r="J151" s="163"/>
      <c r="K151" s="163"/>
      <c r="L151" s="163"/>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c r="AH151" s="163"/>
      <c r="AI151" s="163"/>
      <c r="AJ151" s="163"/>
      <c r="AK151" s="163"/>
      <c r="AL151" s="163"/>
    </row>
    <row r="152" spans="1:38" ht="15" customHeight="1" x14ac:dyDescent="0.15">
      <c r="A152" s="163"/>
      <c r="B152" s="163"/>
      <c r="C152" s="163"/>
      <c r="D152" s="163" t="s">
        <v>1606</v>
      </c>
      <c r="E152" s="163"/>
      <c r="F152" s="163"/>
      <c r="G152" s="163"/>
      <c r="H152" s="163"/>
      <c r="I152" s="163"/>
      <c r="J152" s="163"/>
      <c r="K152" s="163"/>
      <c r="L152" s="163"/>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c r="AH152" s="163"/>
      <c r="AI152" s="163"/>
      <c r="AJ152" s="163"/>
      <c r="AK152" s="163"/>
      <c r="AL152" s="163"/>
    </row>
    <row r="153" spans="1:38" ht="15" customHeight="1" x14ac:dyDescent="0.15">
      <c r="A153" s="163"/>
      <c r="B153" s="163"/>
      <c r="C153" s="163"/>
      <c r="D153" s="163" t="s">
        <v>1607</v>
      </c>
      <c r="E153" s="163"/>
      <c r="F153" s="163"/>
      <c r="G153" s="163"/>
      <c r="H153" s="163"/>
      <c r="I153" s="163"/>
      <c r="J153" s="163"/>
      <c r="K153" s="163"/>
      <c r="L153" s="163"/>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c r="AH153" s="163"/>
      <c r="AI153" s="163"/>
      <c r="AJ153" s="163"/>
      <c r="AK153" s="163"/>
      <c r="AL153" s="163"/>
    </row>
    <row r="154" spans="1:38" ht="15" customHeight="1" x14ac:dyDescent="0.15">
      <c r="A154" s="163"/>
      <c r="B154" s="163"/>
      <c r="C154" s="163"/>
      <c r="D154" s="163" t="s">
        <v>1608</v>
      </c>
      <c r="E154" s="163"/>
      <c r="F154" s="163"/>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c r="AH154" s="163"/>
      <c r="AI154" s="163"/>
      <c r="AJ154" s="163"/>
      <c r="AK154" s="163"/>
      <c r="AL154" s="163"/>
    </row>
    <row r="155" spans="1:38" ht="15" customHeight="1" x14ac:dyDescent="0.15">
      <c r="A155" s="163"/>
      <c r="B155" s="163"/>
      <c r="C155" s="163"/>
      <c r="D155" s="163" t="s">
        <v>1609</v>
      </c>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c r="AH155" s="163"/>
      <c r="AI155" s="163"/>
      <c r="AJ155" s="163"/>
      <c r="AK155" s="163"/>
      <c r="AL155" s="163"/>
    </row>
    <row r="156" spans="1:38" ht="15" customHeight="1" x14ac:dyDescent="0.15">
      <c r="A156" s="163"/>
      <c r="B156" s="163"/>
      <c r="C156" s="163"/>
      <c r="D156" s="163" t="s">
        <v>1610</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3"/>
      <c r="AL156" s="163"/>
    </row>
    <row r="157" spans="1:38" ht="15" customHeight="1" x14ac:dyDescent="0.15">
      <c r="A157" s="163"/>
      <c r="B157" s="163"/>
      <c r="C157" s="163"/>
      <c r="D157" s="163" t="s">
        <v>1825</v>
      </c>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row>
    <row r="158" spans="1:38" ht="15" customHeight="1" x14ac:dyDescent="0.1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row>
    <row r="159" spans="1:38" ht="15" customHeight="1" x14ac:dyDescent="0.15">
      <c r="A159" s="163"/>
      <c r="B159" s="163"/>
      <c r="C159" s="163" t="s">
        <v>2292</v>
      </c>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row>
    <row r="160" spans="1:38" ht="15" customHeight="1" x14ac:dyDescent="0.1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row>
    <row r="161" spans="1:38" ht="15" customHeight="1" x14ac:dyDescent="0.15">
      <c r="A161" s="163"/>
      <c r="B161" s="163"/>
      <c r="C161" s="163" t="s">
        <v>2293</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row>
    <row r="162" spans="1:38" ht="15" customHeight="1" x14ac:dyDescent="0.15">
      <c r="A162" s="163"/>
      <c r="B162" s="163"/>
      <c r="C162" s="163" t="s">
        <v>1611</v>
      </c>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row>
    <row r="163" spans="1:38" ht="15" customHeight="1" x14ac:dyDescent="0.1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row>
    <row r="164" spans="1:38" ht="15" customHeight="1" x14ac:dyDescent="0.15">
      <c r="A164" s="163"/>
      <c r="B164" s="163"/>
      <c r="C164" s="163" t="s">
        <v>2294</v>
      </c>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row>
    <row r="165" spans="1:38" ht="15" customHeight="1" x14ac:dyDescent="0.1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row>
    <row r="166" spans="1:38" ht="15" customHeight="1" x14ac:dyDescent="0.15">
      <c r="A166" s="163"/>
      <c r="B166" s="163"/>
      <c r="C166" s="163" t="s">
        <v>2295</v>
      </c>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row>
    <row r="167" spans="1:38" ht="15" customHeight="1" x14ac:dyDescent="0.1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row>
    <row r="168" spans="1:38" ht="15" customHeight="1" x14ac:dyDescent="0.15">
      <c r="A168" s="163"/>
      <c r="B168" s="163"/>
      <c r="C168" s="163" t="s">
        <v>2296</v>
      </c>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row>
    <row r="169" spans="1:38" ht="15" customHeight="1" x14ac:dyDescent="0.15">
      <c r="A169" s="163"/>
      <c r="B169" s="163"/>
      <c r="C169" s="163" t="s">
        <v>1612</v>
      </c>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row>
    <row r="170" spans="1:38" ht="15" customHeight="1" x14ac:dyDescent="0.15">
      <c r="A170" s="163"/>
      <c r="B170" s="163"/>
      <c r="C170" s="163" t="s">
        <v>1613</v>
      </c>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row>
    <row r="171" spans="1:38" ht="15" customHeight="1" x14ac:dyDescent="0.1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row>
    <row r="172" spans="1:38" ht="15" customHeight="1" x14ac:dyDescent="0.15">
      <c r="A172" s="163"/>
      <c r="B172" s="163"/>
      <c r="C172" s="163" t="s">
        <v>2297</v>
      </c>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row>
    <row r="173" spans="1:38" ht="15" customHeight="1" x14ac:dyDescent="0.15">
      <c r="A173" s="163"/>
      <c r="B173" s="163"/>
      <c r="C173" s="163" t="s">
        <v>1614</v>
      </c>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row>
    <row r="174" spans="1:38" ht="15" customHeight="1" x14ac:dyDescent="0.1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row>
    <row r="175" spans="1:38" ht="15" customHeight="1" x14ac:dyDescent="0.15">
      <c r="A175" s="163"/>
      <c r="B175" s="163"/>
      <c r="C175" s="163" t="s">
        <v>2298</v>
      </c>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row>
    <row r="176" spans="1:38" ht="15" customHeight="1" x14ac:dyDescent="0.1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row>
    <row r="177" spans="1:38" ht="15" customHeight="1" x14ac:dyDescent="0.1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row>
    <row r="178" spans="1:38" ht="15" customHeight="1" x14ac:dyDescent="0.15">
      <c r="A178" s="163"/>
      <c r="B178" s="163"/>
      <c r="C178" s="163" t="s">
        <v>2299</v>
      </c>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row>
    <row r="179" spans="1:38" ht="15" customHeight="1" x14ac:dyDescent="0.15">
      <c r="A179" s="163"/>
      <c r="B179" s="163"/>
      <c r="C179" s="163" t="s">
        <v>1748</v>
      </c>
      <c r="D179" s="163"/>
      <c r="E179" s="163"/>
      <c r="F179" s="163"/>
      <c r="G179" s="163"/>
      <c r="H179" s="163"/>
      <c r="I179" s="163"/>
      <c r="J179" s="163"/>
      <c r="K179" s="163"/>
      <c r="L179" s="163"/>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row>
    <row r="180" spans="1:38" ht="15" customHeight="1" x14ac:dyDescent="0.15">
      <c r="A180" s="163"/>
      <c r="B180" s="163"/>
      <c r="C180" s="163" t="s">
        <v>1749</v>
      </c>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row>
    <row r="181" spans="1:38" ht="15" customHeight="1" x14ac:dyDescent="0.15">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row>
    <row r="182" spans="1:38" ht="15" customHeight="1" x14ac:dyDescent="0.15">
      <c r="A182" s="163"/>
      <c r="B182" s="163"/>
      <c r="C182" s="163" t="s">
        <v>2300</v>
      </c>
      <c r="D182" s="163"/>
      <c r="E182" s="163"/>
      <c r="F182" s="163"/>
      <c r="G182" s="163"/>
      <c r="H182" s="163"/>
      <c r="I182" s="163"/>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row>
    <row r="183" spans="1:38" ht="15" customHeight="1" x14ac:dyDescent="0.15">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row>
    <row r="184" spans="1:38" ht="15" customHeight="1" x14ac:dyDescent="0.15">
      <c r="A184" s="163"/>
      <c r="B184" s="163"/>
      <c r="C184" s="163" t="s">
        <v>2301</v>
      </c>
      <c r="D184" s="163"/>
      <c r="E184" s="163"/>
      <c r="F184" s="163"/>
      <c r="G184" s="163"/>
      <c r="H184" s="163"/>
      <c r="I184" s="163"/>
      <c r="J184" s="163"/>
      <c r="K184" s="163"/>
      <c r="L184" s="163"/>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row>
    <row r="185" spans="1:38" ht="15" customHeight="1" x14ac:dyDescent="0.15">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row>
    <row r="186" spans="1:38" ht="15" customHeight="1" x14ac:dyDescent="0.15">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row>
    <row r="187" spans="1:38" ht="15" customHeight="1" x14ac:dyDescent="0.15">
      <c r="A187" s="163"/>
      <c r="B187" s="163" t="s">
        <v>1615</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row>
    <row r="188" spans="1:38" ht="15" customHeight="1" x14ac:dyDescent="0.15">
      <c r="A188" s="163"/>
      <c r="B188" s="163"/>
      <c r="C188" s="163" t="s">
        <v>2196</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row>
    <row r="189" spans="1:38" ht="15" customHeight="1" x14ac:dyDescent="0.15">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row>
    <row r="190" spans="1:38" ht="15" customHeight="1" x14ac:dyDescent="0.15">
      <c r="A190" s="163"/>
      <c r="B190" s="163"/>
      <c r="C190" s="163" t="s">
        <v>2197</v>
      </c>
      <c r="D190" s="163"/>
      <c r="E190" s="163"/>
      <c r="F190" s="163"/>
      <c r="G190" s="163"/>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row>
    <row r="191" spans="1:38" ht="15" customHeight="1" x14ac:dyDescent="0.15">
      <c r="A191" s="163"/>
      <c r="B191" s="163"/>
      <c r="C191" s="163" t="s">
        <v>1616</v>
      </c>
      <c r="D191" s="163"/>
      <c r="E191" s="163"/>
      <c r="F191" s="163"/>
      <c r="G191" s="163"/>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row>
    <row r="192" spans="1:38" ht="15" customHeight="1" x14ac:dyDescent="0.15">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row>
    <row r="193" spans="1:38" ht="15" customHeight="1" x14ac:dyDescent="0.15">
      <c r="A193" s="163"/>
      <c r="B193" s="163"/>
      <c r="C193" s="163" t="s">
        <v>2198</v>
      </c>
      <c r="D193" s="163"/>
      <c r="E193" s="163"/>
      <c r="F193" s="163"/>
      <c r="G193" s="163"/>
      <c r="H193" s="163"/>
      <c r="I193" s="163"/>
      <c r="J193" s="163"/>
      <c r="K193" s="163"/>
      <c r="L193" s="163"/>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row>
    <row r="194" spans="1:38" ht="15" customHeight="1" x14ac:dyDescent="0.15">
      <c r="A194" s="163"/>
      <c r="B194" s="163"/>
      <c r="C194" s="163" t="s">
        <v>1617</v>
      </c>
      <c r="D194" s="163"/>
      <c r="E194" s="163"/>
      <c r="F194" s="163"/>
      <c r="G194" s="163"/>
      <c r="H194" s="163"/>
      <c r="I194" s="163"/>
      <c r="J194" s="163"/>
      <c r="K194" s="163"/>
      <c r="L194" s="163"/>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row>
    <row r="195" spans="1:38" ht="15" customHeight="1" x14ac:dyDescent="0.15">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row>
    <row r="196" spans="1:38" ht="15" customHeight="1" x14ac:dyDescent="0.15">
      <c r="A196" s="163"/>
      <c r="B196" s="163"/>
      <c r="C196" s="163" t="s">
        <v>2199</v>
      </c>
      <c r="D196" s="163"/>
      <c r="E196" s="163"/>
      <c r="F196" s="163"/>
      <c r="G196" s="163"/>
      <c r="H196" s="163"/>
      <c r="I196" s="163"/>
      <c r="J196" s="163"/>
      <c r="K196" s="163"/>
      <c r="L196" s="163"/>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c r="AH196" s="163"/>
      <c r="AI196" s="163"/>
      <c r="AJ196" s="163"/>
      <c r="AK196" s="163"/>
      <c r="AL196" s="163"/>
    </row>
    <row r="197" spans="1:38" ht="15" customHeight="1" x14ac:dyDescent="0.15">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c r="AH197" s="163"/>
      <c r="AI197" s="163"/>
      <c r="AJ197" s="163"/>
      <c r="AK197" s="163"/>
      <c r="AL197" s="163"/>
    </row>
    <row r="198" spans="1:38" ht="15" customHeight="1" x14ac:dyDescent="0.15">
      <c r="A198" s="163"/>
      <c r="B198" s="163"/>
      <c r="C198" s="163" t="s">
        <v>2200</v>
      </c>
      <c r="D198" s="163"/>
      <c r="E198" s="163"/>
      <c r="F198" s="163"/>
      <c r="G198" s="163"/>
      <c r="H198" s="163"/>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row>
    <row r="199" spans="1:38" ht="15" customHeight="1" x14ac:dyDescent="0.15">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c r="AH199" s="163"/>
      <c r="AI199" s="163"/>
      <c r="AJ199" s="163"/>
      <c r="AK199" s="163"/>
      <c r="AL199" s="163"/>
    </row>
    <row r="200" spans="1:38" ht="15" customHeight="1" x14ac:dyDescent="0.15">
      <c r="A200" s="163"/>
      <c r="B200" s="163"/>
      <c r="C200" s="163" t="s">
        <v>2201</v>
      </c>
      <c r="D200" s="163"/>
      <c r="E200" s="163"/>
      <c r="F200" s="163"/>
      <c r="G200" s="163"/>
      <c r="H200" s="163"/>
      <c r="I200" s="163"/>
      <c r="J200" s="163"/>
      <c r="K200" s="163"/>
      <c r="L200" s="163"/>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c r="AH200" s="163"/>
      <c r="AI200" s="163"/>
      <c r="AJ200" s="163"/>
      <c r="AK200" s="163"/>
      <c r="AL200" s="163"/>
    </row>
    <row r="201" spans="1:38" ht="15" customHeight="1" x14ac:dyDescent="0.15">
      <c r="A201" s="163"/>
      <c r="B201" s="163"/>
      <c r="C201" s="163" t="s">
        <v>1750</v>
      </c>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c r="AH201" s="163"/>
      <c r="AI201" s="163"/>
      <c r="AJ201" s="163"/>
      <c r="AK201" s="163"/>
      <c r="AL201" s="163"/>
    </row>
    <row r="202" spans="1:38" ht="15" customHeight="1" x14ac:dyDescent="0.15">
      <c r="A202" s="163"/>
      <c r="B202" s="163"/>
      <c r="C202" s="163" t="s">
        <v>2240</v>
      </c>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c r="AH202" s="163"/>
      <c r="AI202" s="163"/>
      <c r="AJ202" s="163"/>
      <c r="AK202" s="163"/>
      <c r="AL202" s="163"/>
    </row>
    <row r="203" spans="1:38" ht="15" customHeight="1" x14ac:dyDescent="0.15">
      <c r="A203" s="163"/>
      <c r="B203" s="163"/>
      <c r="C203" s="163" t="s">
        <v>2241</v>
      </c>
      <c r="D203" s="163"/>
      <c r="E203" s="163"/>
      <c r="F203" s="163"/>
      <c r="G203" s="163"/>
      <c r="H203" s="163"/>
      <c r="I203" s="163"/>
      <c r="J203" s="163"/>
      <c r="K203" s="163"/>
      <c r="L203" s="163"/>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c r="AH203" s="163"/>
      <c r="AI203" s="163"/>
      <c r="AJ203" s="163"/>
      <c r="AK203" s="163"/>
      <c r="AL203" s="163"/>
    </row>
    <row r="204" spans="1:38" ht="15" customHeight="1" x14ac:dyDescent="0.15">
      <c r="A204" s="163"/>
      <c r="B204" s="163"/>
      <c r="C204" s="163" t="s">
        <v>1765</v>
      </c>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row>
    <row r="205" spans="1:38" ht="15" customHeight="1" x14ac:dyDescent="0.15">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c r="AH205" s="163"/>
      <c r="AI205" s="163"/>
      <c r="AJ205" s="163"/>
      <c r="AK205" s="163"/>
      <c r="AL205" s="163"/>
    </row>
    <row r="206" spans="1:38" ht="15" customHeight="1" x14ac:dyDescent="0.15">
      <c r="A206" s="163"/>
      <c r="B206" s="163"/>
      <c r="C206" s="163" t="s">
        <v>2202</v>
      </c>
      <c r="D206" s="163"/>
      <c r="E206" s="163"/>
      <c r="F206" s="163"/>
      <c r="G206" s="163"/>
      <c r="H206" s="163"/>
      <c r="I206" s="163"/>
      <c r="J206" s="163"/>
      <c r="K206" s="163"/>
      <c r="L206" s="163"/>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c r="AH206" s="163"/>
      <c r="AI206" s="163"/>
      <c r="AJ206" s="163"/>
      <c r="AK206" s="163"/>
      <c r="AL206" s="163"/>
    </row>
    <row r="207" spans="1:38" ht="15" customHeight="1" x14ac:dyDescent="0.15">
      <c r="A207" s="163"/>
      <c r="B207" s="163"/>
      <c r="C207" s="163" t="s">
        <v>1766</v>
      </c>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row>
    <row r="208" spans="1:38" ht="15" customHeight="1" x14ac:dyDescent="0.15">
      <c r="A208" s="163"/>
      <c r="B208" s="163"/>
      <c r="C208" s="163" t="s">
        <v>2242</v>
      </c>
      <c r="D208" s="163"/>
      <c r="E208" s="163"/>
      <c r="F208" s="163"/>
      <c r="G208" s="163"/>
      <c r="H208" s="163"/>
      <c r="I208" s="163"/>
      <c r="J208" s="163"/>
      <c r="K208" s="163"/>
      <c r="L208" s="163"/>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c r="AH208" s="163"/>
      <c r="AI208" s="163"/>
      <c r="AJ208" s="163"/>
      <c r="AK208" s="163"/>
      <c r="AL208" s="163"/>
    </row>
    <row r="209" spans="1:38" ht="15" customHeight="1" x14ac:dyDescent="0.15">
      <c r="A209" s="163"/>
      <c r="B209" s="163"/>
      <c r="C209" s="163" t="s">
        <v>2243</v>
      </c>
      <c r="D209" s="163"/>
      <c r="E209" s="163"/>
      <c r="F209" s="163"/>
      <c r="G209" s="163"/>
      <c r="H209" s="163"/>
      <c r="I209" s="163"/>
      <c r="J209" s="163"/>
      <c r="K209" s="163"/>
      <c r="L209" s="163"/>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c r="AH209" s="163"/>
      <c r="AI209" s="163"/>
      <c r="AJ209" s="163"/>
      <c r="AK209" s="163"/>
      <c r="AL209" s="163"/>
    </row>
    <row r="210" spans="1:38" ht="15" customHeight="1" x14ac:dyDescent="0.15">
      <c r="A210" s="163"/>
      <c r="B210" s="163"/>
      <c r="C210" s="163" t="s">
        <v>2244</v>
      </c>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c r="AH210" s="163"/>
      <c r="AI210" s="163"/>
      <c r="AJ210" s="163"/>
      <c r="AK210" s="163"/>
      <c r="AL210" s="163"/>
    </row>
    <row r="211" spans="1:38" ht="15" customHeight="1" x14ac:dyDescent="0.15">
      <c r="A211" s="163"/>
      <c r="B211" s="163"/>
      <c r="C211" s="163" t="s">
        <v>2245</v>
      </c>
      <c r="D211" s="163"/>
      <c r="E211" s="163"/>
      <c r="F211" s="163"/>
      <c r="G211" s="163"/>
      <c r="H211" s="163"/>
      <c r="I211" s="163"/>
      <c r="J211" s="163"/>
      <c r="K211" s="163"/>
      <c r="L211" s="163"/>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c r="AH211" s="163"/>
      <c r="AI211" s="163"/>
      <c r="AJ211" s="163"/>
      <c r="AK211" s="163"/>
      <c r="AL211" s="163"/>
    </row>
    <row r="212" spans="1:38" ht="15" customHeight="1" x14ac:dyDescent="0.15">
      <c r="A212" s="163"/>
      <c r="B212" s="163"/>
      <c r="C212" s="163" t="s">
        <v>2246</v>
      </c>
      <c r="D212" s="163"/>
      <c r="E212" s="163"/>
      <c r="F212" s="163"/>
      <c r="G212" s="163"/>
      <c r="H212" s="163"/>
      <c r="I212" s="163"/>
      <c r="J212" s="163"/>
      <c r="K212" s="163"/>
      <c r="L212" s="163"/>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c r="AH212" s="163"/>
      <c r="AI212" s="163"/>
      <c r="AJ212" s="163"/>
      <c r="AK212" s="163"/>
      <c r="AL212" s="163"/>
    </row>
    <row r="213" spans="1:38" ht="15" customHeight="1" x14ac:dyDescent="0.15">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c r="AH213" s="163"/>
      <c r="AI213" s="163"/>
      <c r="AJ213" s="163"/>
      <c r="AK213" s="163"/>
      <c r="AL213" s="163"/>
    </row>
    <row r="214" spans="1:38" ht="15" customHeight="1" x14ac:dyDescent="0.15">
      <c r="A214" s="163"/>
      <c r="B214" s="163"/>
      <c r="C214" s="163" t="s">
        <v>2247</v>
      </c>
      <c r="D214" s="163"/>
      <c r="E214" s="163"/>
      <c r="F214" s="163"/>
      <c r="G214" s="163"/>
      <c r="H214" s="163"/>
      <c r="I214" s="163"/>
      <c r="J214" s="163"/>
      <c r="K214" s="163"/>
      <c r="L214" s="163"/>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c r="AH214" s="163"/>
      <c r="AI214" s="163"/>
      <c r="AJ214" s="163"/>
      <c r="AK214" s="163"/>
      <c r="AL214" s="163"/>
    </row>
    <row r="215" spans="1:38" ht="15" customHeight="1" x14ac:dyDescent="0.15">
      <c r="A215" s="163"/>
      <c r="B215" s="163"/>
      <c r="C215" s="163" t="s">
        <v>2248</v>
      </c>
      <c r="D215" s="163"/>
      <c r="E215" s="163"/>
      <c r="F215" s="163"/>
      <c r="G215" s="163"/>
      <c r="H215" s="163"/>
      <c r="I215" s="163"/>
      <c r="J215" s="163"/>
      <c r="K215" s="163"/>
      <c r="L215" s="163"/>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c r="AH215" s="163"/>
      <c r="AI215" s="163"/>
      <c r="AJ215" s="163"/>
      <c r="AK215" s="163"/>
      <c r="AL215" s="163"/>
    </row>
    <row r="216" spans="1:38" ht="15" customHeight="1" x14ac:dyDescent="0.15">
      <c r="A216" s="163"/>
      <c r="B216" s="163"/>
      <c r="C216" s="163" t="s">
        <v>2249</v>
      </c>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c r="AH216" s="163"/>
      <c r="AI216" s="163"/>
      <c r="AJ216" s="163"/>
      <c r="AK216" s="163"/>
      <c r="AL216" s="163"/>
    </row>
    <row r="217" spans="1:38" ht="15" customHeight="1" x14ac:dyDescent="0.15">
      <c r="A217" s="163"/>
      <c r="B217" s="163"/>
      <c r="C217" s="163" t="s">
        <v>2250</v>
      </c>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c r="AH217" s="163"/>
      <c r="AI217" s="163"/>
      <c r="AJ217" s="163"/>
      <c r="AK217" s="163"/>
      <c r="AL217" s="163"/>
    </row>
    <row r="218" spans="1:38" ht="15" customHeight="1" x14ac:dyDescent="0.15">
      <c r="A218" s="163"/>
      <c r="B218" s="163"/>
      <c r="C218" s="163" t="s">
        <v>2251</v>
      </c>
      <c r="D218" s="163"/>
      <c r="E218" s="163"/>
      <c r="F218" s="163"/>
      <c r="G218" s="163"/>
      <c r="H218" s="163"/>
      <c r="I218" s="163"/>
      <c r="J218" s="163"/>
      <c r="K218" s="163"/>
      <c r="L218" s="163"/>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c r="AH218" s="163"/>
      <c r="AI218" s="163"/>
      <c r="AJ218" s="163"/>
      <c r="AK218" s="163"/>
      <c r="AL218" s="163"/>
    </row>
    <row r="219" spans="1:38" ht="15" customHeight="1" x14ac:dyDescent="0.15">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c r="AH219" s="163"/>
      <c r="AI219" s="163"/>
      <c r="AJ219" s="163"/>
      <c r="AK219" s="163"/>
      <c r="AL219" s="163"/>
    </row>
    <row r="220" spans="1:38" ht="15" customHeight="1" x14ac:dyDescent="0.15">
      <c r="A220" s="163"/>
      <c r="B220" s="163"/>
      <c r="C220" s="163" t="s">
        <v>2252</v>
      </c>
      <c r="D220" s="163"/>
      <c r="E220" s="163"/>
      <c r="F220" s="163"/>
      <c r="G220" s="163"/>
      <c r="H220" s="163"/>
      <c r="I220" s="163"/>
      <c r="J220" s="163"/>
      <c r="K220" s="163"/>
      <c r="L220" s="163"/>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c r="AH220" s="163"/>
      <c r="AI220" s="163"/>
      <c r="AJ220" s="163"/>
      <c r="AK220" s="163"/>
      <c r="AL220" s="163"/>
    </row>
    <row r="221" spans="1:38" ht="15" customHeight="1" x14ac:dyDescent="0.15">
      <c r="A221" s="163"/>
      <c r="B221" s="163"/>
      <c r="C221" s="163" t="s">
        <v>2253</v>
      </c>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c r="AH221" s="163"/>
      <c r="AI221" s="163"/>
      <c r="AJ221" s="163"/>
      <c r="AK221" s="163"/>
      <c r="AL221" s="163"/>
    </row>
    <row r="222" spans="1:38" ht="15" customHeight="1" x14ac:dyDescent="0.15">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c r="AH222" s="163"/>
      <c r="AI222" s="163"/>
      <c r="AJ222" s="163"/>
      <c r="AK222" s="163"/>
      <c r="AL222" s="163"/>
    </row>
    <row r="223" spans="1:38" ht="15" customHeight="1" x14ac:dyDescent="0.15">
      <c r="A223" s="163"/>
      <c r="B223" s="163"/>
      <c r="C223" s="163" t="s">
        <v>2203</v>
      </c>
      <c r="D223" s="163"/>
      <c r="E223" s="163"/>
      <c r="F223" s="163"/>
      <c r="G223" s="163"/>
      <c r="H223" s="163"/>
      <c r="I223" s="163"/>
      <c r="J223" s="163"/>
      <c r="K223" s="163"/>
      <c r="L223" s="163"/>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c r="AH223" s="163"/>
      <c r="AI223" s="163"/>
      <c r="AJ223" s="163"/>
      <c r="AK223" s="163"/>
      <c r="AL223" s="163"/>
    </row>
    <row r="224" spans="1:38" ht="15" customHeight="1" x14ac:dyDescent="0.15">
      <c r="A224" s="163"/>
      <c r="B224" s="163"/>
      <c r="C224" s="163" t="s">
        <v>1618</v>
      </c>
      <c r="D224" s="163"/>
      <c r="E224" s="163"/>
      <c r="F224" s="163"/>
      <c r="G224" s="163"/>
      <c r="H224" s="163"/>
      <c r="I224" s="163"/>
      <c r="J224" s="163"/>
      <c r="K224" s="163"/>
      <c r="L224" s="163"/>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c r="AH224" s="163"/>
      <c r="AI224" s="163"/>
      <c r="AJ224" s="163"/>
      <c r="AK224" s="163"/>
      <c r="AL224" s="163"/>
    </row>
    <row r="225" spans="1:38" ht="15" customHeight="1" x14ac:dyDescent="0.15">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row>
    <row r="226" spans="1:38" ht="15" customHeight="1" x14ac:dyDescent="0.15">
      <c r="A226" s="163"/>
      <c r="B226" s="163"/>
      <c r="C226" s="163" t="s">
        <v>2204</v>
      </c>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row>
    <row r="227" spans="1:38" ht="15" customHeight="1" x14ac:dyDescent="0.15">
      <c r="A227" s="163"/>
      <c r="B227" s="163"/>
      <c r="C227" s="163" t="s">
        <v>1619</v>
      </c>
      <c r="D227" s="163"/>
      <c r="E227" s="163"/>
      <c r="F227" s="163"/>
      <c r="G227" s="163"/>
      <c r="H227" s="163"/>
      <c r="I227" s="163"/>
      <c r="J227" s="163"/>
      <c r="K227" s="163"/>
      <c r="L227" s="163"/>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c r="AH227" s="163"/>
      <c r="AI227" s="163"/>
      <c r="AJ227" s="163"/>
      <c r="AK227" s="163"/>
      <c r="AL227" s="163"/>
    </row>
    <row r="228" spans="1:38" ht="15" customHeight="1" x14ac:dyDescent="0.15">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row>
    <row r="229" spans="1:38" ht="15" customHeight="1" x14ac:dyDescent="0.15">
      <c r="A229" s="163"/>
      <c r="B229" s="163"/>
      <c r="C229" s="163" t="s">
        <v>2205</v>
      </c>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c r="AH229" s="163"/>
      <c r="AI229" s="163"/>
      <c r="AJ229" s="163"/>
      <c r="AK229" s="163"/>
      <c r="AL229" s="163"/>
    </row>
    <row r="230" spans="1:38" ht="15" customHeight="1" x14ac:dyDescent="0.15">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c r="AH230" s="163"/>
      <c r="AI230" s="163"/>
      <c r="AJ230" s="163"/>
      <c r="AK230" s="163"/>
      <c r="AL230" s="163"/>
    </row>
    <row r="231" spans="1:38" ht="15" customHeight="1" x14ac:dyDescent="0.15">
      <c r="A231" s="163"/>
      <c r="B231" s="163"/>
      <c r="C231" s="163" t="s">
        <v>2206</v>
      </c>
      <c r="D231" s="163"/>
      <c r="E231" s="163"/>
      <c r="F231" s="163"/>
      <c r="G231" s="163"/>
      <c r="H231" s="163"/>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row>
    <row r="232" spans="1:38" ht="15" customHeight="1" x14ac:dyDescent="0.15">
      <c r="A232" s="163"/>
      <c r="B232" s="163"/>
      <c r="C232" s="163" t="s">
        <v>1620</v>
      </c>
      <c r="D232" s="163"/>
      <c r="E232" s="163"/>
      <c r="F232" s="163"/>
      <c r="G232" s="163"/>
      <c r="H232" s="163"/>
      <c r="I232" s="163"/>
      <c r="J232" s="163"/>
      <c r="K232" s="163"/>
      <c r="L232" s="163"/>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c r="AH232" s="163"/>
      <c r="AI232" s="163"/>
      <c r="AJ232" s="163"/>
      <c r="AK232" s="163"/>
      <c r="AL232" s="163"/>
    </row>
    <row r="233" spans="1:38" ht="15" customHeight="1" x14ac:dyDescent="0.15">
      <c r="A233" s="163"/>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c r="AH233" s="163"/>
      <c r="AI233" s="163"/>
      <c r="AJ233" s="163"/>
      <c r="AK233" s="163"/>
      <c r="AL233" s="163"/>
    </row>
    <row r="234" spans="1:38" ht="15" customHeight="1" x14ac:dyDescent="0.15">
      <c r="A234" s="163"/>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c r="AH234" s="163"/>
      <c r="AI234" s="163"/>
      <c r="AJ234" s="163"/>
      <c r="AK234" s="163"/>
      <c r="AL234" s="163"/>
    </row>
    <row r="235" spans="1:38" ht="15" customHeight="1" x14ac:dyDescent="0.15">
      <c r="A235" s="163"/>
      <c r="B235" s="163"/>
      <c r="C235" s="163" t="s">
        <v>2207</v>
      </c>
      <c r="D235" s="163"/>
      <c r="E235" s="163"/>
      <c r="F235" s="163"/>
      <c r="G235" s="163"/>
      <c r="H235" s="163"/>
      <c r="I235" s="163"/>
      <c r="J235" s="163"/>
      <c r="K235" s="163"/>
      <c r="L235" s="163"/>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c r="AH235" s="163"/>
      <c r="AI235" s="163"/>
      <c r="AJ235" s="163"/>
      <c r="AK235" s="163"/>
      <c r="AL235" s="163"/>
    </row>
    <row r="236" spans="1:38" ht="15" customHeight="1" x14ac:dyDescent="0.15">
      <c r="A236" s="163"/>
      <c r="B236" s="163"/>
      <c r="C236" s="163" t="s">
        <v>1752</v>
      </c>
      <c r="D236" s="163"/>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c r="AH236" s="163"/>
      <c r="AI236" s="163"/>
      <c r="AJ236" s="163"/>
      <c r="AK236" s="163"/>
      <c r="AL236" s="163"/>
    </row>
    <row r="237" spans="1:38" ht="15" customHeight="1" x14ac:dyDescent="0.15">
      <c r="A237" s="163"/>
      <c r="B237" s="163"/>
      <c r="C237" s="163" t="s">
        <v>1621</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row>
    <row r="238" spans="1:38" ht="15" customHeight="1" x14ac:dyDescent="0.15">
      <c r="A238" s="163"/>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row>
    <row r="239" spans="1:38" ht="15" customHeight="1" x14ac:dyDescent="0.15">
      <c r="A239" s="163"/>
      <c r="B239" s="163"/>
      <c r="C239" s="163" t="s">
        <v>2208</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row>
    <row r="240" spans="1:38" ht="15" customHeight="1" x14ac:dyDescent="0.15">
      <c r="A240" s="163"/>
      <c r="B240" s="163"/>
      <c r="C240" s="163" t="s">
        <v>1753</v>
      </c>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row>
    <row r="241" spans="1:38" ht="15" customHeight="1" x14ac:dyDescent="0.15">
      <c r="A241" s="163"/>
      <c r="B241" s="163"/>
      <c r="C241" s="163" t="s">
        <v>1754</v>
      </c>
      <c r="D241" s="163"/>
      <c r="E241" s="163"/>
      <c r="F241" s="163"/>
      <c r="G241" s="163"/>
      <c r="H241" s="163"/>
      <c r="I241" s="163"/>
      <c r="J241" s="163"/>
      <c r="K241" s="163"/>
      <c r="L241" s="163"/>
      <c r="M241" s="163"/>
      <c r="N241" s="163"/>
      <c r="O241" s="163"/>
      <c r="P241" s="163"/>
      <c r="Q241" s="163"/>
      <c r="R241" s="163"/>
      <c r="S241" s="163"/>
      <c r="T241" s="163"/>
      <c r="U241" s="163"/>
      <c r="V241" s="163"/>
      <c r="W241" s="163"/>
      <c r="X241" s="163"/>
      <c r="Y241" s="163"/>
      <c r="Z241" s="163"/>
      <c r="AA241" s="163"/>
      <c r="AB241" s="163"/>
      <c r="AC241" s="163"/>
      <c r="AD241" s="163"/>
      <c r="AE241" s="163"/>
      <c r="AF241" s="163"/>
      <c r="AG241" s="163"/>
      <c r="AH241" s="163"/>
      <c r="AI241" s="163"/>
      <c r="AJ241" s="163"/>
      <c r="AK241" s="163"/>
      <c r="AL241" s="163"/>
    </row>
    <row r="242" spans="1:38" ht="15" customHeight="1" x14ac:dyDescent="0.15">
      <c r="A242" s="163"/>
      <c r="B242" s="163"/>
      <c r="C242" s="163" t="s">
        <v>1755</v>
      </c>
      <c r="D242" s="163"/>
      <c r="E242" s="163"/>
      <c r="F242" s="163"/>
      <c r="G242" s="163"/>
      <c r="H242" s="163"/>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row>
    <row r="243" spans="1:38" ht="15" customHeight="1" x14ac:dyDescent="0.15">
      <c r="A243" s="163"/>
      <c r="B243" s="163"/>
      <c r="C243" s="163" t="s">
        <v>1756</v>
      </c>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row>
    <row r="244" spans="1:38" ht="15" customHeight="1" x14ac:dyDescent="0.15">
      <c r="A244" s="163"/>
      <c r="B244" s="163"/>
      <c r="C244" s="163" t="s">
        <v>1757</v>
      </c>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row>
    <row r="245" spans="1:38" ht="15" customHeight="1" x14ac:dyDescent="0.15">
      <c r="A245" s="163"/>
      <c r="B245" s="163"/>
      <c r="C245" s="163" t="s">
        <v>2254</v>
      </c>
      <c r="D245" s="163"/>
      <c r="E245" s="163"/>
      <c r="F245" s="163"/>
      <c r="G245" s="163"/>
      <c r="H245" s="163"/>
      <c r="I245" s="163"/>
      <c r="J245" s="163"/>
      <c r="K245" s="163"/>
      <c r="L245" s="163"/>
      <c r="M245" s="163"/>
      <c r="N245" s="163"/>
      <c r="O245" s="163"/>
      <c r="P245" s="163"/>
      <c r="Q245" s="163"/>
      <c r="R245" s="163"/>
      <c r="S245" s="163"/>
      <c r="T245" s="163"/>
      <c r="U245" s="163"/>
      <c r="V245" s="163"/>
      <c r="W245" s="163"/>
      <c r="X245" s="163"/>
      <c r="Y245" s="163"/>
      <c r="Z245" s="163"/>
      <c r="AA245" s="163"/>
      <c r="AB245" s="163"/>
      <c r="AC245" s="163"/>
      <c r="AD245" s="163"/>
      <c r="AE245" s="163"/>
      <c r="AF245" s="163"/>
      <c r="AG245" s="163"/>
      <c r="AH245" s="163"/>
      <c r="AI245" s="163"/>
      <c r="AJ245" s="163"/>
      <c r="AK245" s="163"/>
      <c r="AL245" s="163"/>
    </row>
    <row r="246" spans="1:38" ht="15" customHeight="1" x14ac:dyDescent="0.15">
      <c r="A246" s="163"/>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c r="X246" s="163"/>
      <c r="Y246" s="163"/>
      <c r="Z246" s="163"/>
      <c r="AA246" s="163"/>
      <c r="AB246" s="163"/>
      <c r="AC246" s="163"/>
      <c r="AD246" s="163"/>
      <c r="AE246" s="163"/>
      <c r="AF246" s="163"/>
      <c r="AG246" s="163"/>
      <c r="AH246" s="163"/>
      <c r="AI246" s="163"/>
      <c r="AJ246" s="163"/>
      <c r="AK246" s="163"/>
      <c r="AL246" s="163"/>
    </row>
    <row r="247" spans="1:38" ht="15" customHeight="1" x14ac:dyDescent="0.15">
      <c r="A247" s="163"/>
      <c r="B247" s="163"/>
      <c r="C247" s="163" t="s">
        <v>2209</v>
      </c>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row>
    <row r="248" spans="1:38" ht="15" customHeight="1" x14ac:dyDescent="0.15">
      <c r="A248" s="163"/>
      <c r="B248" s="163"/>
      <c r="C248" s="163" t="s">
        <v>1622</v>
      </c>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row>
    <row r="249" spans="1:38" ht="15" customHeight="1" x14ac:dyDescent="0.15">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row>
    <row r="250" spans="1:38" ht="15" customHeight="1" x14ac:dyDescent="0.15">
      <c r="A250" s="163"/>
      <c r="B250" s="163"/>
      <c r="C250" s="163" t="s">
        <v>2210</v>
      </c>
      <c r="D250" s="163"/>
      <c r="E250" s="163"/>
      <c r="F250" s="163"/>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row>
    <row r="251" spans="1:38" ht="15" customHeight="1" x14ac:dyDescent="0.15">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row>
    <row r="252" spans="1:38" ht="15" customHeight="1" x14ac:dyDescent="0.15">
      <c r="A252" s="163"/>
      <c r="B252" s="163"/>
      <c r="C252" s="163" t="s">
        <v>2211</v>
      </c>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c r="AE252" s="163"/>
      <c r="AF252" s="163"/>
      <c r="AG252" s="163"/>
      <c r="AH252" s="163"/>
      <c r="AI252" s="163"/>
      <c r="AJ252" s="163"/>
      <c r="AK252" s="163"/>
      <c r="AL252" s="163"/>
    </row>
    <row r="253" spans="1:38" ht="15" customHeight="1" x14ac:dyDescent="0.15">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c r="X253" s="163"/>
      <c r="Y253" s="163"/>
      <c r="Z253" s="163"/>
      <c r="AA253" s="163"/>
      <c r="AB253" s="163"/>
      <c r="AC253" s="163"/>
      <c r="AD253" s="163"/>
      <c r="AE253" s="163"/>
      <c r="AF253" s="163"/>
      <c r="AG253" s="163"/>
      <c r="AH253" s="163"/>
      <c r="AI253" s="163"/>
      <c r="AJ253" s="163"/>
      <c r="AK253" s="163"/>
      <c r="AL253" s="163"/>
    </row>
    <row r="254" spans="1:38" ht="15" customHeight="1" x14ac:dyDescent="0.15">
      <c r="A254" s="163"/>
      <c r="B254" s="163"/>
      <c r="C254" s="163" t="s">
        <v>2212</v>
      </c>
      <c r="D254" s="163"/>
      <c r="E254" s="163"/>
      <c r="F254" s="163"/>
      <c r="G254" s="163"/>
      <c r="H254" s="163"/>
      <c r="I254" s="163"/>
      <c r="J254" s="163"/>
      <c r="K254" s="163"/>
      <c r="L254" s="163"/>
      <c r="M254" s="163"/>
      <c r="N254" s="163"/>
      <c r="O254" s="163"/>
      <c r="P254" s="163"/>
      <c r="Q254" s="163"/>
      <c r="R254" s="163"/>
      <c r="S254" s="163"/>
      <c r="T254" s="163"/>
      <c r="U254" s="163"/>
      <c r="V254" s="163"/>
      <c r="W254" s="163"/>
      <c r="X254" s="163"/>
      <c r="Y254" s="163"/>
      <c r="Z254" s="163"/>
      <c r="AA254" s="163"/>
      <c r="AB254" s="163"/>
      <c r="AC254" s="163"/>
      <c r="AD254" s="163"/>
      <c r="AE254" s="163"/>
      <c r="AF254" s="163"/>
      <c r="AG254" s="163"/>
      <c r="AH254" s="163"/>
      <c r="AI254" s="163"/>
      <c r="AJ254" s="163"/>
      <c r="AK254" s="163"/>
      <c r="AL254" s="163"/>
    </row>
    <row r="255" spans="1:38" ht="15" customHeight="1" x14ac:dyDescent="0.15">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row>
    <row r="256" spans="1:38" ht="15" customHeight="1" x14ac:dyDescent="0.15">
      <c r="A256" s="163"/>
      <c r="B256" s="163"/>
      <c r="C256" s="163" t="s">
        <v>2213</v>
      </c>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row>
    <row r="257" spans="1:38" ht="15" customHeight="1" x14ac:dyDescent="0.15">
      <c r="A257" s="163"/>
      <c r="B257" s="163"/>
      <c r="C257" s="163" t="s">
        <v>1751</v>
      </c>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163"/>
      <c r="AG257" s="163"/>
      <c r="AH257" s="163"/>
      <c r="AI257" s="163"/>
      <c r="AJ257" s="163"/>
      <c r="AK257" s="163"/>
      <c r="AL257" s="163"/>
    </row>
    <row r="258" spans="1:38" ht="15" customHeight="1" x14ac:dyDescent="0.15">
      <c r="A258" s="163"/>
      <c r="B258" s="163"/>
      <c r="C258" s="163" t="s">
        <v>1623</v>
      </c>
      <c r="D258" s="163"/>
      <c r="E258" s="163"/>
      <c r="F258" s="163"/>
      <c r="G258" s="163"/>
      <c r="H258" s="163"/>
      <c r="I258" s="163"/>
      <c r="J258" s="163"/>
      <c r="K258" s="163"/>
      <c r="L258" s="163"/>
      <c r="M258" s="163"/>
      <c r="N258" s="163"/>
      <c r="O258" s="163"/>
      <c r="P258" s="163"/>
      <c r="Q258" s="163"/>
      <c r="R258" s="163"/>
      <c r="S258" s="163"/>
      <c r="T258" s="163"/>
      <c r="U258" s="163"/>
      <c r="V258" s="163"/>
      <c r="W258" s="163"/>
      <c r="X258" s="163"/>
      <c r="Y258" s="163"/>
      <c r="Z258" s="163"/>
      <c r="AA258" s="163"/>
      <c r="AB258" s="163"/>
      <c r="AC258" s="163"/>
      <c r="AD258" s="163"/>
      <c r="AE258" s="163"/>
      <c r="AF258" s="163"/>
      <c r="AG258" s="163"/>
      <c r="AH258" s="163"/>
      <c r="AI258" s="163"/>
      <c r="AJ258" s="163"/>
      <c r="AK258" s="163"/>
      <c r="AL258" s="163"/>
    </row>
    <row r="259" spans="1:38" ht="15" customHeight="1" x14ac:dyDescent="0.15">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c r="X259" s="163"/>
      <c r="Y259" s="163"/>
      <c r="Z259" s="163"/>
      <c r="AA259" s="163"/>
      <c r="AB259" s="163"/>
      <c r="AC259" s="163"/>
      <c r="AD259" s="163"/>
      <c r="AE259" s="163"/>
      <c r="AF259" s="163"/>
      <c r="AG259" s="163"/>
      <c r="AH259" s="163"/>
      <c r="AI259" s="163"/>
      <c r="AJ259" s="163"/>
      <c r="AK259" s="163"/>
      <c r="AL259" s="163"/>
    </row>
    <row r="260" spans="1:38" ht="15" customHeight="1" x14ac:dyDescent="0.15">
      <c r="A260" s="163"/>
      <c r="B260" s="163"/>
      <c r="C260" s="163" t="s">
        <v>2214</v>
      </c>
      <c r="D260" s="163"/>
      <c r="E260" s="163"/>
      <c r="F260" s="163"/>
      <c r="G260" s="163"/>
      <c r="H260" s="163"/>
      <c r="I260" s="163"/>
      <c r="J260" s="163"/>
      <c r="K260" s="163"/>
      <c r="L260" s="163"/>
      <c r="M260" s="163"/>
      <c r="N260" s="163"/>
      <c r="O260" s="163"/>
      <c r="P260" s="163"/>
      <c r="Q260" s="163"/>
      <c r="R260" s="163"/>
      <c r="S260" s="163"/>
      <c r="T260" s="163"/>
      <c r="U260" s="163"/>
      <c r="V260" s="163"/>
      <c r="W260" s="163"/>
      <c r="X260" s="163"/>
      <c r="Y260" s="163"/>
      <c r="Z260" s="163"/>
      <c r="AA260" s="163"/>
      <c r="AB260" s="163"/>
      <c r="AC260" s="163"/>
      <c r="AD260" s="163"/>
      <c r="AE260" s="163"/>
      <c r="AF260" s="163"/>
      <c r="AG260" s="163"/>
      <c r="AH260" s="163"/>
      <c r="AI260" s="163"/>
      <c r="AJ260" s="163"/>
      <c r="AK260" s="163"/>
      <c r="AL260" s="163"/>
    </row>
    <row r="261" spans="1:38" ht="15" customHeight="1" x14ac:dyDescent="0.15">
      <c r="A261" s="163"/>
      <c r="B261" s="163"/>
      <c r="C261" s="163" t="s">
        <v>2159</v>
      </c>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163"/>
      <c r="AE261" s="163"/>
      <c r="AF261" s="163"/>
      <c r="AG261" s="163"/>
      <c r="AH261" s="163"/>
      <c r="AI261" s="163"/>
      <c r="AJ261" s="163"/>
      <c r="AK261" s="163"/>
      <c r="AL261" s="163"/>
    </row>
    <row r="262" spans="1:38" ht="15" customHeight="1" x14ac:dyDescent="0.15">
      <c r="A262" s="163"/>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row>
    <row r="263" spans="1:38" ht="15" customHeight="1" x14ac:dyDescent="0.15">
      <c r="A263" s="163"/>
      <c r="B263" s="163"/>
      <c r="C263" s="163" t="s">
        <v>2215</v>
      </c>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c r="AK263" s="163"/>
      <c r="AL263" s="163"/>
    </row>
    <row r="264" spans="1:38" ht="15" customHeight="1" x14ac:dyDescent="0.15">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c r="X264" s="163"/>
      <c r="Y264" s="163"/>
      <c r="Z264" s="163"/>
      <c r="AA264" s="163"/>
      <c r="AB264" s="163"/>
      <c r="AC264" s="163"/>
      <c r="AD264" s="163"/>
      <c r="AE264" s="163"/>
      <c r="AF264" s="163"/>
      <c r="AG264" s="163"/>
      <c r="AH264" s="163"/>
      <c r="AI264" s="163"/>
      <c r="AJ264" s="163"/>
      <c r="AK264" s="163"/>
      <c r="AL264" s="163"/>
    </row>
    <row r="265" spans="1:38" ht="15" customHeight="1" x14ac:dyDescent="0.15">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c r="X265" s="163"/>
      <c r="Y265" s="163"/>
      <c r="Z265" s="163"/>
      <c r="AA265" s="163"/>
      <c r="AB265" s="163"/>
      <c r="AC265" s="163"/>
      <c r="AD265" s="163"/>
      <c r="AE265" s="163"/>
      <c r="AF265" s="163"/>
      <c r="AG265" s="163"/>
      <c r="AH265" s="163"/>
      <c r="AI265" s="163"/>
      <c r="AJ265" s="163"/>
      <c r="AK265" s="163"/>
      <c r="AL265" s="163"/>
    </row>
    <row r="266" spans="1:38" ht="15" customHeight="1" x14ac:dyDescent="0.15">
      <c r="A266" s="163"/>
      <c r="B266" s="163" t="s">
        <v>1624</v>
      </c>
      <c r="C266" s="163"/>
      <c r="D266" s="163"/>
      <c r="E266" s="163"/>
      <c r="F266" s="163"/>
      <c r="G266" s="163"/>
      <c r="H266" s="163"/>
      <c r="I266" s="163"/>
      <c r="J266" s="163"/>
      <c r="K266" s="163"/>
      <c r="L266" s="163"/>
      <c r="M266" s="163"/>
      <c r="N266" s="163"/>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row>
    <row r="267" spans="1:38" ht="15" customHeight="1" x14ac:dyDescent="0.15">
      <c r="A267" s="163"/>
      <c r="B267" s="163"/>
      <c r="C267" s="163" t="s">
        <v>2216</v>
      </c>
      <c r="D267" s="163"/>
      <c r="E267" s="163"/>
      <c r="F267" s="163"/>
      <c r="G267" s="163"/>
      <c r="H267" s="163"/>
      <c r="I267" s="163"/>
      <c r="J267" s="163"/>
      <c r="K267" s="163"/>
      <c r="L267" s="163"/>
      <c r="M267" s="163"/>
      <c r="N267" s="163"/>
      <c r="O267" s="163"/>
      <c r="P267" s="163"/>
      <c r="Q267" s="163"/>
      <c r="R267" s="163"/>
      <c r="S267" s="163"/>
      <c r="T267" s="163"/>
      <c r="U267" s="163"/>
      <c r="V267" s="163"/>
      <c r="W267" s="163"/>
      <c r="X267" s="163"/>
      <c r="Y267" s="163"/>
      <c r="Z267" s="163"/>
      <c r="AA267" s="163"/>
      <c r="AB267" s="163"/>
      <c r="AC267" s="163"/>
      <c r="AD267" s="163"/>
      <c r="AE267" s="163"/>
      <c r="AF267" s="163"/>
      <c r="AG267" s="163"/>
      <c r="AH267" s="163"/>
      <c r="AI267" s="163"/>
      <c r="AJ267" s="163"/>
      <c r="AK267" s="163"/>
      <c r="AL267" s="163"/>
    </row>
    <row r="268" spans="1:38" ht="15" customHeight="1" x14ac:dyDescent="0.15">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row>
    <row r="269" spans="1:38" ht="15" customHeight="1" x14ac:dyDescent="0.15">
      <c r="A269" s="163"/>
      <c r="B269" s="163"/>
      <c r="C269" s="163" t="s">
        <v>2217</v>
      </c>
      <c r="D269" s="163"/>
      <c r="E269" s="163"/>
      <c r="F269" s="163"/>
      <c r="G269" s="163"/>
      <c r="H269" s="163"/>
      <c r="I269" s="163"/>
      <c r="J269" s="163"/>
      <c r="K269" s="163"/>
      <c r="L269" s="163"/>
      <c r="M269" s="163"/>
      <c r="N269" s="163"/>
      <c r="O269" s="163"/>
      <c r="P269" s="163"/>
      <c r="Q269" s="163"/>
      <c r="R269" s="163"/>
      <c r="S269" s="163"/>
      <c r="T269" s="163"/>
      <c r="U269" s="163"/>
      <c r="V269" s="163"/>
      <c r="W269" s="163"/>
      <c r="X269" s="163"/>
      <c r="Y269" s="163"/>
      <c r="Z269" s="163"/>
      <c r="AA269" s="163"/>
      <c r="AB269" s="163"/>
      <c r="AC269" s="163"/>
      <c r="AD269" s="163"/>
      <c r="AE269" s="163"/>
      <c r="AF269" s="163"/>
      <c r="AG269" s="163"/>
      <c r="AH269" s="163"/>
      <c r="AI269" s="163"/>
      <c r="AJ269" s="163"/>
      <c r="AK269" s="163"/>
      <c r="AL269" s="163"/>
    </row>
    <row r="270" spans="1:38" ht="15" customHeight="1" x14ac:dyDescent="0.15">
      <c r="A270" s="163"/>
      <c r="B270" s="163"/>
      <c r="C270" s="163" t="s">
        <v>1625</v>
      </c>
      <c r="D270" s="163"/>
      <c r="E270" s="163"/>
      <c r="F270" s="163"/>
      <c r="G270" s="163"/>
      <c r="H270" s="163"/>
      <c r="I270" s="163"/>
      <c r="J270" s="163"/>
      <c r="K270" s="163"/>
      <c r="L270" s="163"/>
      <c r="M270" s="163"/>
      <c r="N270" s="163"/>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row>
    <row r="271" spans="1:38" ht="15" customHeight="1" x14ac:dyDescent="0.15">
      <c r="A271" s="163"/>
      <c r="B271" s="163"/>
      <c r="C271" s="163" t="s">
        <v>1626</v>
      </c>
      <c r="D271" s="163"/>
      <c r="E271" s="163"/>
      <c r="F271" s="163"/>
      <c r="G271" s="163"/>
      <c r="H271" s="163"/>
      <c r="I271" s="163"/>
      <c r="J271" s="163"/>
      <c r="K271" s="163"/>
      <c r="L271" s="163"/>
      <c r="M271" s="163"/>
      <c r="N271" s="163"/>
      <c r="O271" s="163"/>
      <c r="P271" s="163"/>
      <c r="Q271" s="163"/>
      <c r="R271" s="163"/>
      <c r="S271" s="163"/>
      <c r="T271" s="163"/>
      <c r="U271" s="163"/>
      <c r="V271" s="163"/>
      <c r="W271" s="163"/>
      <c r="X271" s="163"/>
      <c r="Y271" s="163"/>
      <c r="Z271" s="163"/>
      <c r="AA271" s="163"/>
      <c r="AB271" s="163"/>
      <c r="AC271" s="163"/>
      <c r="AD271" s="163"/>
      <c r="AE271" s="163"/>
      <c r="AF271" s="163"/>
      <c r="AG271" s="163"/>
      <c r="AH271" s="163"/>
      <c r="AI271" s="163"/>
      <c r="AJ271" s="163"/>
      <c r="AK271" s="163"/>
      <c r="AL271" s="163"/>
    </row>
    <row r="272" spans="1:38" ht="15" customHeight="1" x14ac:dyDescent="0.15">
      <c r="A272" s="163"/>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c r="AA272" s="163"/>
      <c r="AB272" s="163"/>
      <c r="AC272" s="163"/>
      <c r="AD272" s="163"/>
      <c r="AE272" s="163"/>
      <c r="AF272" s="163"/>
      <c r="AG272" s="163"/>
      <c r="AH272" s="163"/>
      <c r="AI272" s="163"/>
      <c r="AJ272" s="163"/>
      <c r="AK272" s="163"/>
      <c r="AL272" s="163"/>
    </row>
    <row r="273" spans="1:38" ht="15" customHeight="1" x14ac:dyDescent="0.15">
      <c r="A273" s="163"/>
      <c r="B273" s="163"/>
      <c r="C273" s="163" t="s">
        <v>2218</v>
      </c>
      <c r="D273" s="163"/>
      <c r="E273" s="163"/>
      <c r="F273" s="163"/>
      <c r="G273" s="163"/>
      <c r="H273" s="163"/>
      <c r="I273" s="163"/>
      <c r="J273" s="163"/>
      <c r="K273" s="163"/>
      <c r="L273" s="163"/>
      <c r="M273" s="163"/>
      <c r="N273" s="163"/>
      <c r="O273" s="163"/>
      <c r="P273" s="163"/>
      <c r="Q273" s="163"/>
      <c r="R273" s="163"/>
      <c r="S273" s="163"/>
      <c r="T273" s="163"/>
      <c r="U273" s="163"/>
      <c r="V273" s="163"/>
      <c r="W273" s="163"/>
      <c r="X273" s="163"/>
      <c r="Y273" s="163"/>
      <c r="Z273" s="163"/>
      <c r="AA273" s="163"/>
      <c r="AB273" s="163"/>
      <c r="AC273" s="163"/>
      <c r="AD273" s="163"/>
      <c r="AE273" s="163"/>
      <c r="AF273" s="163"/>
      <c r="AG273" s="163"/>
      <c r="AH273" s="163"/>
      <c r="AI273" s="163"/>
      <c r="AJ273" s="163"/>
      <c r="AK273" s="163"/>
      <c r="AL273" s="163"/>
    </row>
    <row r="274" spans="1:38" ht="15" customHeight="1" x14ac:dyDescent="0.15">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row>
    <row r="275" spans="1:38" ht="15" customHeight="1" x14ac:dyDescent="0.15">
      <c r="A275" s="163"/>
      <c r="B275" s="163"/>
      <c r="C275" s="163" t="s">
        <v>2219</v>
      </c>
      <c r="D275" s="163"/>
      <c r="E275" s="163"/>
      <c r="F275" s="163"/>
      <c r="G275" s="163"/>
      <c r="H275" s="163"/>
      <c r="I275" s="163"/>
      <c r="J275" s="163"/>
      <c r="K275" s="163"/>
      <c r="L275" s="163"/>
      <c r="M275" s="163"/>
      <c r="N275" s="163"/>
      <c r="O275" s="163"/>
      <c r="P275" s="163"/>
      <c r="Q275" s="163"/>
      <c r="R275" s="163"/>
      <c r="S275" s="163"/>
      <c r="T275" s="163"/>
      <c r="U275" s="163"/>
      <c r="V275" s="163"/>
      <c r="W275" s="163"/>
      <c r="X275" s="163"/>
      <c r="Y275" s="163"/>
      <c r="Z275" s="163"/>
      <c r="AA275" s="163"/>
      <c r="AB275" s="163"/>
      <c r="AC275" s="163"/>
      <c r="AD275" s="163"/>
      <c r="AE275" s="163"/>
      <c r="AF275" s="163"/>
      <c r="AG275" s="163"/>
      <c r="AH275" s="163"/>
      <c r="AI275" s="163"/>
      <c r="AJ275" s="163"/>
      <c r="AK275" s="163"/>
      <c r="AL275" s="163"/>
    </row>
    <row r="276" spans="1:38" ht="15" customHeight="1" x14ac:dyDescent="0.15">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c r="X276" s="163"/>
      <c r="Y276" s="163"/>
      <c r="Z276" s="163"/>
      <c r="AA276" s="163"/>
      <c r="AB276" s="163"/>
      <c r="AC276" s="163"/>
      <c r="AD276" s="163"/>
      <c r="AE276" s="163"/>
      <c r="AF276" s="163"/>
      <c r="AG276" s="163"/>
      <c r="AH276" s="163"/>
      <c r="AI276" s="163"/>
      <c r="AJ276" s="163"/>
      <c r="AK276" s="163"/>
      <c r="AL276" s="163"/>
    </row>
    <row r="277" spans="1:38" ht="15" customHeight="1" x14ac:dyDescent="0.15">
      <c r="A277" s="163"/>
      <c r="B277" s="163"/>
      <c r="C277" s="163" t="s">
        <v>2220</v>
      </c>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c r="AA277" s="163"/>
      <c r="AB277" s="163"/>
      <c r="AC277" s="163"/>
      <c r="AD277" s="163"/>
      <c r="AE277" s="163"/>
      <c r="AF277" s="163"/>
      <c r="AG277" s="163"/>
      <c r="AH277" s="163"/>
      <c r="AI277" s="163"/>
      <c r="AJ277" s="163"/>
      <c r="AK277" s="163"/>
      <c r="AL277" s="163"/>
    </row>
    <row r="278" spans="1:38" ht="15" customHeight="1" x14ac:dyDescent="0.15">
      <c r="A278" s="163"/>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row>
    <row r="279" spans="1:38" ht="15" customHeight="1" x14ac:dyDescent="0.15">
      <c r="A279" s="163"/>
      <c r="B279" s="163"/>
      <c r="C279" s="163" t="s">
        <v>2221</v>
      </c>
      <c r="D279" s="163"/>
      <c r="E279" s="163"/>
      <c r="F279" s="163"/>
      <c r="G279" s="163"/>
      <c r="H279" s="163"/>
      <c r="I279" s="163"/>
      <c r="J279" s="163"/>
      <c r="K279" s="163"/>
      <c r="L279" s="163"/>
      <c r="M279" s="163"/>
      <c r="N279" s="163"/>
      <c r="O279" s="163"/>
      <c r="P279" s="163"/>
      <c r="Q279" s="163"/>
      <c r="R279" s="163"/>
      <c r="S279" s="163"/>
      <c r="T279" s="163"/>
      <c r="U279" s="163"/>
      <c r="V279" s="163"/>
      <c r="W279" s="163"/>
      <c r="X279" s="163"/>
      <c r="Y279" s="163"/>
      <c r="Z279" s="163"/>
      <c r="AA279" s="163"/>
      <c r="AB279" s="163"/>
      <c r="AC279" s="163"/>
      <c r="AD279" s="163"/>
      <c r="AE279" s="163"/>
      <c r="AF279" s="163"/>
      <c r="AG279" s="163"/>
      <c r="AH279" s="163"/>
      <c r="AI279" s="163"/>
      <c r="AJ279" s="163"/>
      <c r="AK279" s="163"/>
      <c r="AL279" s="163"/>
    </row>
    <row r="280" spans="1:38" ht="15" customHeight="1" x14ac:dyDescent="0.15">
      <c r="A280" s="163"/>
      <c r="B280" s="163"/>
      <c r="C280" s="163" t="s">
        <v>1627</v>
      </c>
      <c r="D280" s="163"/>
      <c r="E280" s="163"/>
      <c r="F280" s="163"/>
      <c r="G280" s="163"/>
      <c r="H280" s="163"/>
      <c r="I280" s="163"/>
      <c r="J280" s="163"/>
      <c r="K280" s="163"/>
      <c r="L280" s="163"/>
      <c r="M280" s="163"/>
      <c r="N280" s="163"/>
      <c r="O280" s="163"/>
      <c r="P280" s="163"/>
      <c r="Q280" s="163"/>
      <c r="R280" s="163"/>
      <c r="S280" s="163"/>
      <c r="T280" s="163"/>
      <c r="U280" s="163"/>
      <c r="V280" s="163"/>
      <c r="W280" s="163"/>
      <c r="X280" s="163"/>
      <c r="Y280" s="163"/>
      <c r="Z280" s="163"/>
      <c r="AA280" s="163"/>
      <c r="AB280" s="163"/>
      <c r="AC280" s="163"/>
      <c r="AD280" s="163"/>
      <c r="AE280" s="163"/>
      <c r="AF280" s="163"/>
      <c r="AG280" s="163"/>
      <c r="AH280" s="163"/>
      <c r="AI280" s="163"/>
      <c r="AJ280" s="163"/>
      <c r="AK280" s="163"/>
      <c r="AL280" s="163"/>
    </row>
    <row r="281" spans="1:38" ht="15" customHeight="1" x14ac:dyDescent="0.15">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c r="X281" s="163"/>
      <c r="Y281" s="163"/>
      <c r="Z281" s="163"/>
      <c r="AA281" s="163"/>
      <c r="AB281" s="163"/>
      <c r="AC281" s="163"/>
      <c r="AD281" s="163"/>
      <c r="AE281" s="163"/>
      <c r="AF281" s="163"/>
      <c r="AG281" s="163"/>
      <c r="AH281" s="163"/>
      <c r="AI281" s="163"/>
      <c r="AJ281" s="163"/>
      <c r="AK281" s="163"/>
      <c r="AL281" s="163"/>
    </row>
    <row r="282" spans="1:38" ht="15" customHeight="1" x14ac:dyDescent="0.15">
      <c r="A282" s="163"/>
      <c r="B282" s="163"/>
      <c r="C282" s="163" t="s">
        <v>2222</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row>
    <row r="283" spans="1:38" ht="15" customHeight="1"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c r="AG283" s="163"/>
      <c r="AH283" s="163"/>
      <c r="AI283" s="163"/>
      <c r="AJ283" s="163"/>
      <c r="AK283" s="163"/>
      <c r="AL283" s="163"/>
    </row>
    <row r="284" spans="1:38" ht="15" customHeight="1" x14ac:dyDescent="0.15">
      <c r="A284" s="163"/>
      <c r="B284" s="163"/>
      <c r="C284" s="163" t="s">
        <v>2223</v>
      </c>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c r="AG284" s="163"/>
      <c r="AH284" s="163"/>
      <c r="AI284" s="163"/>
      <c r="AJ284" s="163"/>
      <c r="AK284" s="163"/>
      <c r="AL284" s="163"/>
    </row>
    <row r="285" spans="1:38" ht="15" customHeight="1"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c r="AG285" s="163"/>
      <c r="AH285" s="163"/>
      <c r="AI285" s="163"/>
      <c r="AJ285" s="163"/>
      <c r="AK285" s="163"/>
      <c r="AL285" s="163"/>
    </row>
    <row r="286" spans="1:38" ht="15" customHeight="1" x14ac:dyDescent="0.15">
      <c r="A286" s="163"/>
      <c r="B286" s="163" t="s">
        <v>1628</v>
      </c>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c r="AG286" s="163"/>
      <c r="AH286" s="163"/>
      <c r="AI286" s="163"/>
      <c r="AJ286" s="163"/>
      <c r="AK286" s="163"/>
      <c r="AL286" s="163"/>
    </row>
    <row r="287" spans="1:38" ht="15" customHeight="1" x14ac:dyDescent="0.15">
      <c r="A287" s="163"/>
      <c r="B287" s="163"/>
      <c r="C287" s="163" t="s">
        <v>2224</v>
      </c>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c r="AG287" s="163"/>
      <c r="AH287" s="163"/>
      <c r="AI287" s="163"/>
      <c r="AJ287" s="163"/>
      <c r="AK287" s="163"/>
      <c r="AL287" s="163"/>
    </row>
    <row r="288" spans="1:38" ht="15" customHeight="1" x14ac:dyDescent="0.15">
      <c r="A288" s="163"/>
      <c r="B288" s="163"/>
      <c r="C288" s="163" t="s">
        <v>1629</v>
      </c>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row>
    <row r="289" spans="1:38" ht="15" customHeight="1" x14ac:dyDescent="0.15">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c r="AG289" s="163"/>
      <c r="AH289" s="163"/>
      <c r="AI289" s="163"/>
      <c r="AJ289" s="163"/>
      <c r="AK289" s="163"/>
      <c r="AL289" s="163"/>
    </row>
    <row r="290" spans="1:38" ht="15" customHeight="1" x14ac:dyDescent="0.15">
      <c r="A290" s="163"/>
      <c r="B290" s="163"/>
      <c r="C290" s="163" t="s">
        <v>2225</v>
      </c>
      <c r="D290" s="163"/>
      <c r="E290" s="163"/>
      <c r="F290" s="163"/>
      <c r="G290" s="163"/>
      <c r="H290" s="163"/>
      <c r="I290" s="163"/>
      <c r="J290" s="163"/>
      <c r="K290" s="163"/>
      <c r="L290" s="163"/>
      <c r="M290" s="163"/>
      <c r="N290" s="163"/>
      <c r="O290" s="163"/>
      <c r="P290" s="163"/>
      <c r="Q290" s="163"/>
      <c r="R290" s="163"/>
      <c r="S290" s="163"/>
      <c r="T290" s="163"/>
      <c r="U290" s="163"/>
      <c r="V290" s="163"/>
      <c r="W290" s="163"/>
      <c r="X290" s="163"/>
      <c r="Y290" s="163"/>
      <c r="Z290" s="163"/>
      <c r="AA290" s="163"/>
      <c r="AB290" s="163"/>
      <c r="AC290" s="163"/>
      <c r="AD290" s="163"/>
      <c r="AE290" s="163"/>
      <c r="AF290" s="163"/>
      <c r="AG290" s="163"/>
      <c r="AH290" s="163"/>
      <c r="AI290" s="163"/>
      <c r="AJ290" s="163"/>
      <c r="AK290" s="163"/>
      <c r="AL290" s="163"/>
    </row>
    <row r="291" spans="1:38" ht="15" customHeight="1" x14ac:dyDescent="0.15">
      <c r="A291" s="163"/>
      <c r="B291" s="163"/>
      <c r="C291" s="163" t="s">
        <v>1630</v>
      </c>
      <c r="D291" s="163"/>
      <c r="E291" s="163"/>
      <c r="F291" s="163"/>
      <c r="G291" s="163"/>
      <c r="H291" s="163"/>
      <c r="I291" s="163"/>
      <c r="J291" s="163"/>
      <c r="K291" s="163"/>
      <c r="L291" s="163"/>
      <c r="M291" s="163"/>
      <c r="N291" s="163"/>
      <c r="O291" s="163"/>
      <c r="P291" s="163"/>
      <c r="Q291" s="163"/>
      <c r="R291" s="163"/>
      <c r="S291" s="163"/>
      <c r="T291" s="163"/>
      <c r="U291" s="163"/>
      <c r="V291" s="163"/>
      <c r="W291" s="163"/>
      <c r="X291" s="163"/>
      <c r="Y291" s="163"/>
      <c r="Z291" s="163"/>
      <c r="AA291" s="163"/>
      <c r="AB291" s="163"/>
      <c r="AC291" s="163"/>
      <c r="AD291" s="163"/>
      <c r="AE291" s="163"/>
      <c r="AF291" s="163"/>
      <c r="AG291" s="163"/>
      <c r="AH291" s="163"/>
      <c r="AI291" s="163"/>
      <c r="AJ291" s="163"/>
      <c r="AK291" s="163"/>
      <c r="AL291" s="163"/>
    </row>
    <row r="292" spans="1:38" ht="15" customHeight="1" x14ac:dyDescent="0.15">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c r="X292" s="163"/>
      <c r="Y292" s="163"/>
      <c r="Z292" s="163"/>
      <c r="AA292" s="163"/>
      <c r="AB292" s="163"/>
      <c r="AC292" s="163"/>
      <c r="AD292" s="163"/>
      <c r="AE292" s="163"/>
      <c r="AF292" s="163"/>
      <c r="AG292" s="163"/>
      <c r="AH292" s="163"/>
      <c r="AI292" s="163"/>
      <c r="AJ292" s="163"/>
      <c r="AK292" s="163"/>
      <c r="AL292" s="163"/>
    </row>
    <row r="293" spans="1:38" ht="15" customHeight="1" x14ac:dyDescent="0.15">
      <c r="A293" s="163"/>
      <c r="B293" s="163"/>
      <c r="C293" s="163" t="s">
        <v>2226</v>
      </c>
      <c r="D293" s="163"/>
      <c r="E293" s="163"/>
      <c r="F293" s="163"/>
      <c r="G293" s="163"/>
      <c r="H293" s="163"/>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row>
    <row r="294" spans="1:38" ht="15" customHeight="1" x14ac:dyDescent="0.15">
      <c r="A294" s="163"/>
      <c r="B294" s="163"/>
      <c r="C294" s="163" t="s">
        <v>1631</v>
      </c>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63"/>
    </row>
    <row r="295" spans="1:38" ht="15" customHeight="1" x14ac:dyDescent="0.15">
      <c r="A295" s="163"/>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c r="X295" s="163"/>
      <c r="Y295" s="163"/>
      <c r="Z295" s="163"/>
      <c r="AA295" s="163"/>
      <c r="AB295" s="163"/>
      <c r="AC295" s="163"/>
      <c r="AD295" s="163"/>
      <c r="AE295" s="163"/>
      <c r="AF295" s="163"/>
      <c r="AG295" s="163"/>
      <c r="AH295" s="163"/>
      <c r="AI295" s="163"/>
      <c r="AJ295" s="163"/>
      <c r="AK295" s="163"/>
      <c r="AL295" s="163"/>
    </row>
    <row r="296" spans="1:38" ht="15" customHeight="1" x14ac:dyDescent="0.15">
      <c r="A296" s="163"/>
      <c r="B296" s="163"/>
      <c r="C296" s="163" t="s">
        <v>2227</v>
      </c>
      <c r="D296" s="163"/>
      <c r="E296" s="163"/>
      <c r="F296" s="163"/>
      <c r="G296" s="163"/>
      <c r="H296" s="163"/>
      <c r="I296" s="163"/>
      <c r="J296" s="163"/>
      <c r="K296" s="163"/>
      <c r="L296" s="163"/>
      <c r="M296" s="163"/>
      <c r="N296" s="163"/>
      <c r="O296" s="163"/>
      <c r="P296" s="163"/>
      <c r="Q296" s="163"/>
      <c r="R296" s="163"/>
      <c r="S296" s="163"/>
      <c r="T296" s="163"/>
      <c r="U296" s="163"/>
      <c r="V296" s="163"/>
      <c r="W296" s="163"/>
      <c r="X296" s="163"/>
      <c r="Y296" s="163"/>
      <c r="Z296" s="163"/>
      <c r="AA296" s="163"/>
      <c r="AB296" s="163"/>
      <c r="AC296" s="163"/>
      <c r="AD296" s="163"/>
      <c r="AE296" s="163"/>
      <c r="AF296" s="163"/>
      <c r="AG296" s="163"/>
      <c r="AH296" s="163"/>
      <c r="AI296" s="163"/>
      <c r="AJ296" s="163"/>
      <c r="AK296" s="163"/>
      <c r="AL296" s="163"/>
    </row>
    <row r="297" spans="1:38" ht="15" customHeight="1" x14ac:dyDescent="0.15">
      <c r="A297" s="163"/>
      <c r="B297" s="163"/>
      <c r="C297" s="163" t="s">
        <v>1586</v>
      </c>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row>
    <row r="298" spans="1:38" ht="15" customHeight="1" x14ac:dyDescent="0.15">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row>
    <row r="299" spans="1:38" ht="15" customHeight="1" x14ac:dyDescent="0.15">
      <c r="A299" s="163"/>
      <c r="B299" s="163"/>
      <c r="C299" s="163" t="s">
        <v>2228</v>
      </c>
      <c r="D299" s="163"/>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row>
    <row r="300" spans="1:38" ht="15" customHeight="1" x14ac:dyDescent="0.15">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row>
    <row r="301" spans="1:38" ht="15" customHeight="1" x14ac:dyDescent="0.15">
      <c r="A301" s="163"/>
      <c r="B301" s="163"/>
      <c r="C301" s="163" t="s">
        <v>2229</v>
      </c>
      <c r="D301" s="163"/>
      <c r="E301" s="163"/>
      <c r="F301" s="163"/>
      <c r="G301" s="163"/>
      <c r="H301" s="163"/>
      <c r="I301" s="163"/>
      <c r="J301" s="163"/>
      <c r="K301" s="163"/>
      <c r="L301" s="163"/>
      <c r="M301" s="163"/>
      <c r="N301" s="163"/>
      <c r="O301" s="163"/>
      <c r="P301" s="163"/>
      <c r="Q301" s="163"/>
      <c r="R301" s="163"/>
      <c r="S301" s="163"/>
      <c r="T301" s="163"/>
      <c r="U301" s="163"/>
      <c r="V301" s="163"/>
      <c r="W301" s="163"/>
      <c r="X301" s="163"/>
      <c r="Y301" s="163"/>
      <c r="Z301" s="163"/>
      <c r="AA301" s="163"/>
      <c r="AB301" s="163"/>
      <c r="AC301" s="163"/>
      <c r="AD301" s="163"/>
      <c r="AE301" s="163"/>
      <c r="AF301" s="163"/>
      <c r="AG301" s="163"/>
      <c r="AH301" s="163"/>
      <c r="AI301" s="163"/>
      <c r="AJ301" s="163"/>
      <c r="AK301" s="163"/>
      <c r="AL301" s="163"/>
    </row>
    <row r="302" spans="1:38" ht="15" customHeight="1" x14ac:dyDescent="0.15">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row>
    <row r="303" spans="1:38" ht="15" customHeight="1" x14ac:dyDescent="0.15">
      <c r="A303" s="163"/>
      <c r="B303" s="163"/>
      <c r="C303" s="163" t="s">
        <v>2230</v>
      </c>
      <c r="D303" s="163"/>
      <c r="E303" s="163"/>
      <c r="F303" s="163"/>
      <c r="G303" s="163"/>
      <c r="H303" s="163"/>
      <c r="I303" s="163"/>
      <c r="J303" s="163"/>
      <c r="K303" s="163"/>
      <c r="L303" s="163"/>
      <c r="M303" s="163"/>
      <c r="N303" s="163"/>
      <c r="O303" s="163"/>
      <c r="P303" s="163"/>
      <c r="Q303" s="163"/>
      <c r="R303" s="163"/>
      <c r="S303" s="163"/>
      <c r="T303" s="163"/>
      <c r="U303" s="163"/>
      <c r="V303" s="163"/>
      <c r="W303" s="163"/>
      <c r="X303" s="163"/>
      <c r="Y303" s="163"/>
      <c r="Z303" s="163"/>
      <c r="AA303" s="163"/>
      <c r="AB303" s="163"/>
      <c r="AC303" s="163"/>
      <c r="AD303" s="163"/>
      <c r="AE303" s="163"/>
      <c r="AF303" s="163"/>
      <c r="AG303" s="163"/>
      <c r="AH303" s="163"/>
      <c r="AI303" s="163"/>
      <c r="AJ303" s="163"/>
      <c r="AK303" s="163"/>
      <c r="AL303" s="163"/>
    </row>
    <row r="304" spans="1:38" ht="15" customHeight="1" x14ac:dyDescent="0.15">
      <c r="A304" s="163"/>
      <c r="B304" s="163"/>
      <c r="C304" s="163" t="s">
        <v>1632</v>
      </c>
      <c r="D304" s="163"/>
      <c r="E304" s="163"/>
      <c r="F304" s="163"/>
      <c r="G304" s="163"/>
      <c r="H304" s="163"/>
      <c r="I304" s="163"/>
      <c r="J304" s="163"/>
      <c r="K304" s="163"/>
      <c r="L304" s="163"/>
      <c r="M304" s="163"/>
      <c r="N304" s="163"/>
      <c r="O304" s="163"/>
      <c r="P304" s="163"/>
      <c r="Q304" s="163"/>
      <c r="R304" s="163"/>
      <c r="S304" s="163"/>
      <c r="T304" s="163"/>
      <c r="U304" s="163"/>
      <c r="V304" s="163"/>
      <c r="W304" s="163"/>
      <c r="X304" s="163"/>
      <c r="Y304" s="163"/>
      <c r="Z304" s="163"/>
      <c r="AA304" s="163"/>
      <c r="AB304" s="163"/>
      <c r="AC304" s="163"/>
      <c r="AD304" s="163"/>
      <c r="AE304" s="163"/>
      <c r="AF304" s="163"/>
      <c r="AG304" s="163"/>
      <c r="AH304" s="163"/>
      <c r="AI304" s="163"/>
      <c r="AJ304" s="163"/>
      <c r="AK304" s="163"/>
      <c r="AL304" s="163"/>
    </row>
    <row r="305" spans="1:38" ht="15" customHeight="1" x14ac:dyDescent="0.15">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c r="X305" s="163"/>
      <c r="Y305" s="163"/>
      <c r="Z305" s="163"/>
      <c r="AA305" s="163"/>
      <c r="AB305" s="163"/>
      <c r="AC305" s="163"/>
      <c r="AD305" s="163"/>
      <c r="AE305" s="163"/>
      <c r="AF305" s="163"/>
      <c r="AG305" s="163"/>
      <c r="AH305" s="163"/>
      <c r="AI305" s="163"/>
      <c r="AJ305" s="163"/>
      <c r="AK305" s="163"/>
      <c r="AL305" s="163"/>
    </row>
    <row r="306" spans="1:38" ht="15" customHeight="1" x14ac:dyDescent="0.15">
      <c r="A306" s="163"/>
      <c r="B306" s="163"/>
      <c r="C306" s="163" t="s">
        <v>2231</v>
      </c>
      <c r="D306" s="163"/>
      <c r="E306" s="163"/>
      <c r="F306" s="163"/>
      <c r="G306" s="163"/>
      <c r="H306" s="163"/>
      <c r="I306" s="163"/>
      <c r="J306" s="163"/>
      <c r="K306" s="163"/>
      <c r="L306" s="163"/>
      <c r="M306" s="163"/>
      <c r="N306" s="163"/>
      <c r="O306" s="163"/>
      <c r="P306" s="163"/>
      <c r="Q306" s="163"/>
      <c r="R306" s="163"/>
      <c r="S306" s="163"/>
      <c r="T306" s="163"/>
      <c r="U306" s="163"/>
      <c r="V306" s="163"/>
      <c r="W306" s="163"/>
      <c r="X306" s="163"/>
      <c r="Y306" s="163"/>
      <c r="Z306" s="163"/>
      <c r="AA306" s="163"/>
      <c r="AB306" s="163"/>
      <c r="AC306" s="163"/>
      <c r="AD306" s="163"/>
      <c r="AE306" s="163"/>
      <c r="AF306" s="163"/>
      <c r="AG306" s="163"/>
      <c r="AH306" s="163"/>
      <c r="AI306" s="163"/>
      <c r="AJ306" s="163"/>
      <c r="AK306" s="163"/>
      <c r="AL306" s="163"/>
    </row>
    <row r="307" spans="1:38" ht="15" customHeight="1" x14ac:dyDescent="0.15">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row>
  </sheetData>
  <phoneticPr fontId="30"/>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rowBreaks count="5" manualBreakCount="5">
    <brk id="59" max="37" man="1"/>
    <brk id="117" max="37" man="1"/>
    <brk id="176" max="37" man="1"/>
    <brk id="233" max="37" man="1"/>
    <brk id="264"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2:BU33"/>
  <sheetViews>
    <sheetView workbookViewId="0"/>
  </sheetViews>
  <sheetFormatPr defaultColWidth="2.5" defaultRowHeight="15" customHeight="1" x14ac:dyDescent="0.15"/>
  <cols>
    <col min="1" max="1" width="2.5" style="1" customWidth="1"/>
    <col min="2" max="2" width="65.625" style="1" customWidth="1"/>
    <col min="3" max="3" width="10.625" style="1" customWidth="1"/>
    <col min="4" max="73" width="2.5" style="1" customWidth="1"/>
    <col min="74" max="16384" width="2.5" style="2"/>
  </cols>
  <sheetData>
    <row r="2" spans="2:3" ht="15" customHeight="1" x14ac:dyDescent="0.15">
      <c r="B2" s="4" t="s">
        <v>486</v>
      </c>
      <c r="C2" s="1" t="s">
        <v>594</v>
      </c>
    </row>
    <row r="3" spans="2:3" ht="15" customHeight="1" x14ac:dyDescent="0.15">
      <c r="B3" s="4"/>
    </row>
    <row r="4" spans="2:3" ht="15" customHeight="1" x14ac:dyDescent="0.15">
      <c r="B4" s="4" t="s">
        <v>487</v>
      </c>
      <c r="C4" s="91" t="e">
        <f>IF(ISERROR(確建第三面!AE34/確建第三面!O24)="","",(確建第三面!AE34/確建第三面!O24))*100</f>
        <v>#VALUE!</v>
      </c>
    </row>
    <row r="5" spans="2:3" ht="15" customHeight="1" x14ac:dyDescent="0.15">
      <c r="B5" s="4"/>
      <c r="C5" s="91"/>
    </row>
    <row r="6" spans="2:3" ht="15" customHeight="1" x14ac:dyDescent="0.15">
      <c r="B6" s="4" t="s">
        <v>2354</v>
      </c>
      <c r="C6" s="37" t="str">
        <f>確建第三面!AE38</f>
        <v/>
      </c>
    </row>
    <row r="7" spans="2:3" ht="15" customHeight="1" x14ac:dyDescent="0.15">
      <c r="B7" s="4" t="s">
        <v>2355</v>
      </c>
      <c r="C7" s="37" t="str">
        <f>IF(確建第三面!AE50="","",確建第三面!AE50/3)</f>
        <v/>
      </c>
    </row>
    <row r="8" spans="2:3" ht="15" customHeight="1" x14ac:dyDescent="0.15">
      <c r="B8" s="4" t="s">
        <v>2356</v>
      </c>
      <c r="C8" s="37" t="str">
        <f>IF(確建第三面!AE51="","",確建第三面!AE51/3)</f>
        <v/>
      </c>
    </row>
    <row r="9" spans="2:3" ht="15" customHeight="1" x14ac:dyDescent="0.15">
      <c r="B9" s="4"/>
    </row>
    <row r="10" spans="2:3" ht="15" customHeight="1" x14ac:dyDescent="0.15">
      <c r="B10" s="4" t="s">
        <v>488</v>
      </c>
      <c r="C10" s="37" t="str">
        <f>IF(確建第三面!AE43="","",MIN(確建第三面!AE43,確建第三面!$AE$37/5))</f>
        <v/>
      </c>
    </row>
    <row r="11" spans="2:3" ht="15" customHeight="1" x14ac:dyDescent="0.15">
      <c r="B11" s="4" t="s">
        <v>489</v>
      </c>
      <c r="C11" s="37" t="str">
        <f>IF(確建第三面!AE44="","",MIN(確建第三面!AE44,確建第三面!$AE$37/50))</f>
        <v/>
      </c>
    </row>
    <row r="12" spans="2:3" ht="15" customHeight="1" x14ac:dyDescent="0.15">
      <c r="B12" s="4" t="s">
        <v>490</v>
      </c>
      <c r="C12" s="37" t="str">
        <f>IF(確建第三面!AE45="","",MIN(確建第三面!AE45,確建第三面!$AE$37/50))</f>
        <v/>
      </c>
    </row>
    <row r="13" spans="2:3" ht="15" customHeight="1" x14ac:dyDescent="0.15">
      <c r="B13" s="4" t="s">
        <v>491</v>
      </c>
      <c r="C13" s="37" t="str">
        <f>IF(確建第三面!AE46="","",MIN(確建第三面!AE46,確建第三面!$AE$37/100))</f>
        <v/>
      </c>
    </row>
    <row r="14" spans="2:3" ht="15" customHeight="1" x14ac:dyDescent="0.15">
      <c r="B14" s="4" t="s">
        <v>492</v>
      </c>
      <c r="C14" s="37" t="str">
        <f>IF(確建第三面!AE47="","",MIN(確建第三面!AE47,確建第三面!$AE$37/100))</f>
        <v/>
      </c>
    </row>
    <row r="15" spans="2:3" ht="15" customHeight="1" x14ac:dyDescent="0.15">
      <c r="B15" s="4" t="s">
        <v>2357</v>
      </c>
      <c r="C15" s="37" t="str">
        <f>IF(確建第三面!AE48="","",MIN(確建第三面!AE48,確建第三面!$AE$37/100))</f>
        <v/>
      </c>
    </row>
    <row r="16" spans="2:3" ht="15" customHeight="1" x14ac:dyDescent="0.15">
      <c r="B16" s="4"/>
    </row>
    <row r="17" spans="2:3" ht="15" customHeight="1" x14ac:dyDescent="0.15">
      <c r="B17" s="4" t="s">
        <v>2358</v>
      </c>
      <c r="C17" s="38" t="str">
        <f>IF(C6="","",ROUNDDOWN(C6,2))</f>
        <v/>
      </c>
    </row>
    <row r="18" spans="2:3" ht="15" customHeight="1" x14ac:dyDescent="0.15">
      <c r="B18" s="4" t="s">
        <v>2359</v>
      </c>
      <c r="C18" s="38" t="str">
        <f t="shared" ref="C18:C19" si="0">IF(C7="","",ROUNDDOWN(C7,2))</f>
        <v/>
      </c>
    </row>
    <row r="19" spans="2:3" ht="15" customHeight="1" x14ac:dyDescent="0.15">
      <c r="B19" s="4" t="s">
        <v>2360</v>
      </c>
      <c r="C19" s="38" t="str">
        <f t="shared" si="0"/>
        <v/>
      </c>
    </row>
    <row r="20" spans="2:3" ht="15" customHeight="1" x14ac:dyDescent="0.15">
      <c r="B20" s="4"/>
      <c r="C20" s="38"/>
    </row>
    <row r="21" spans="2:3" ht="15" customHeight="1" x14ac:dyDescent="0.15">
      <c r="B21" s="4" t="s">
        <v>2361</v>
      </c>
      <c r="C21" s="38">
        <f>MIN(MIN(C17,C18),MIN(C17,C19))</f>
        <v>0</v>
      </c>
    </row>
    <row r="22" spans="2:3" ht="15" customHeight="1" x14ac:dyDescent="0.15">
      <c r="B22" s="4" t="s">
        <v>493</v>
      </c>
      <c r="C22" s="38" t="str">
        <f>IF(C10="","",ROUNDDOWN(C10,2))</f>
        <v/>
      </c>
    </row>
    <row r="23" spans="2:3" ht="15" customHeight="1" x14ac:dyDescent="0.15">
      <c r="B23" s="4" t="s">
        <v>494</v>
      </c>
      <c r="C23" s="38" t="str">
        <f t="shared" ref="C23:C27" si="1">IF(C11="","",ROUNDDOWN(C11,2))</f>
        <v/>
      </c>
    </row>
    <row r="24" spans="2:3" ht="15" customHeight="1" x14ac:dyDescent="0.15">
      <c r="B24" s="4" t="s">
        <v>495</v>
      </c>
      <c r="C24" s="38" t="str">
        <f t="shared" si="1"/>
        <v/>
      </c>
    </row>
    <row r="25" spans="2:3" ht="15" customHeight="1" x14ac:dyDescent="0.15">
      <c r="B25" s="4" t="s">
        <v>496</v>
      </c>
      <c r="C25" s="38" t="str">
        <f t="shared" si="1"/>
        <v/>
      </c>
    </row>
    <row r="26" spans="2:3" ht="15" customHeight="1" x14ac:dyDescent="0.15">
      <c r="B26" s="4" t="s">
        <v>2362</v>
      </c>
      <c r="C26" s="38" t="str">
        <f t="shared" si="1"/>
        <v/>
      </c>
    </row>
    <row r="27" spans="2:3" ht="15" customHeight="1" x14ac:dyDescent="0.15">
      <c r="B27" s="4" t="s">
        <v>2363</v>
      </c>
      <c r="C27" s="38" t="str">
        <f t="shared" si="1"/>
        <v/>
      </c>
    </row>
    <row r="28" spans="2:3" ht="15" customHeight="1" x14ac:dyDescent="0.15">
      <c r="B28" s="4"/>
      <c r="C28" s="38"/>
    </row>
    <row r="29" spans="2:3" ht="15" customHeight="1" x14ac:dyDescent="0.15">
      <c r="B29" s="4" t="s">
        <v>2364</v>
      </c>
      <c r="C29" s="38">
        <f>SUM(C21:C27)</f>
        <v>0</v>
      </c>
    </row>
    <row r="30" spans="2:3" ht="15" customHeight="1" x14ac:dyDescent="0.15">
      <c r="B30" s="4" t="s">
        <v>2365</v>
      </c>
      <c r="C30" s="38">
        <f>SUM(確建第三面!AE39,確建第三面!AE41,確建第三面!AE42,確建第三面!AE49)</f>
        <v>0</v>
      </c>
    </row>
    <row r="31" spans="2:3" ht="15" customHeight="1" x14ac:dyDescent="0.15">
      <c r="B31" s="4"/>
      <c r="C31" s="38">
        <f>SUM(C29:C30)</f>
        <v>0</v>
      </c>
    </row>
    <row r="32" spans="2:3" ht="15" customHeight="1" x14ac:dyDescent="0.15">
      <c r="B32" s="4"/>
    </row>
    <row r="33" spans="2:3" ht="15" customHeight="1" x14ac:dyDescent="0.15">
      <c r="B33" s="4" t="s">
        <v>497</v>
      </c>
      <c r="C33" s="91" t="e">
        <f>IF(ISERROR(確建第三面!O52/確建第三面!O24)="","",(確建第三面!O52/確建第三面!O24))*100</f>
        <v>#VALUE!</v>
      </c>
    </row>
  </sheetData>
  <phoneticPr fontId="3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2:BU33"/>
  <sheetViews>
    <sheetView workbookViewId="0"/>
  </sheetViews>
  <sheetFormatPr defaultColWidth="2.5" defaultRowHeight="15" customHeight="1" x14ac:dyDescent="0.15"/>
  <cols>
    <col min="1" max="1" width="2.5" style="1" customWidth="1"/>
    <col min="2" max="2" width="65.625" style="1" customWidth="1"/>
    <col min="3" max="3" width="10.625" style="1" customWidth="1"/>
    <col min="4" max="73" width="2.5" style="1" customWidth="1"/>
    <col min="74" max="16384" width="2.5" style="2"/>
  </cols>
  <sheetData>
    <row r="2" spans="2:3" ht="15" customHeight="1" x14ac:dyDescent="0.15">
      <c r="B2" s="4" t="s">
        <v>486</v>
      </c>
      <c r="C2" s="1" t="s">
        <v>594</v>
      </c>
    </row>
    <row r="3" spans="2:3" ht="15" customHeight="1" x14ac:dyDescent="0.15">
      <c r="B3" s="4"/>
    </row>
    <row r="4" spans="2:3" ht="15" customHeight="1" x14ac:dyDescent="0.15">
      <c r="B4" s="4" t="s">
        <v>487</v>
      </c>
      <c r="C4" s="91" t="e">
        <f>IF(ISERROR(計_確建第三面!AE34/計_確建第三面!O24)="","",(計_確建第三面!AE34/計_確建第三面!O24))*100</f>
        <v>#VALUE!</v>
      </c>
    </row>
    <row r="5" spans="2:3" ht="15" customHeight="1" x14ac:dyDescent="0.15">
      <c r="B5" s="4"/>
      <c r="C5" s="91"/>
    </row>
    <row r="6" spans="2:3" ht="15" customHeight="1" x14ac:dyDescent="0.15">
      <c r="B6" s="4" t="s">
        <v>2354</v>
      </c>
      <c r="C6" s="37" t="str">
        <f>計_確建第三面!AE38</f>
        <v/>
      </c>
    </row>
    <row r="7" spans="2:3" ht="15" customHeight="1" x14ac:dyDescent="0.15">
      <c r="B7" s="4" t="s">
        <v>2355</v>
      </c>
      <c r="C7" s="37" t="str">
        <f>IF(計_確建第三面!AE50="","",計_確建第三面!AE50/3)</f>
        <v/>
      </c>
    </row>
    <row r="8" spans="2:3" ht="15" customHeight="1" x14ac:dyDescent="0.15">
      <c r="B8" s="4" t="s">
        <v>2356</v>
      </c>
      <c r="C8" s="37" t="str">
        <f>IF(計_確建第三面!AE51="","",計_確建第三面!AE51/3)</f>
        <v/>
      </c>
    </row>
    <row r="9" spans="2:3" ht="15" customHeight="1" x14ac:dyDescent="0.15">
      <c r="B9" s="4"/>
    </row>
    <row r="10" spans="2:3" ht="15" customHeight="1" x14ac:dyDescent="0.15">
      <c r="B10" s="4" t="s">
        <v>488</v>
      </c>
      <c r="C10" s="37" t="str">
        <f>IF(計_確建第三面!AE43="","",MIN(計_確建第三面!AE43,計_確建第三面!$AE$37/5))</f>
        <v/>
      </c>
    </row>
    <row r="11" spans="2:3" ht="15" customHeight="1" x14ac:dyDescent="0.15">
      <c r="B11" s="4" t="s">
        <v>489</v>
      </c>
      <c r="C11" s="37" t="str">
        <f>IF(計_確建第三面!AE44="","",MIN(計_確建第三面!AE44,計_確建第三面!$AE$37/50))</f>
        <v/>
      </c>
    </row>
    <row r="12" spans="2:3" ht="15" customHeight="1" x14ac:dyDescent="0.15">
      <c r="B12" s="4" t="s">
        <v>490</v>
      </c>
      <c r="C12" s="37" t="str">
        <f>IF(計_確建第三面!AE45="","",MIN(計_確建第三面!AE45,計_確建第三面!$AE$37/50))</f>
        <v/>
      </c>
    </row>
    <row r="13" spans="2:3" ht="15" customHeight="1" x14ac:dyDescent="0.15">
      <c r="B13" s="4" t="s">
        <v>491</v>
      </c>
      <c r="C13" s="37" t="str">
        <f>IF(計_確建第三面!AE46="","",MIN(計_確建第三面!AE46,計_確建第三面!$AE$37/100))</f>
        <v/>
      </c>
    </row>
    <row r="14" spans="2:3" ht="15" customHeight="1" x14ac:dyDescent="0.15">
      <c r="B14" s="4" t="s">
        <v>492</v>
      </c>
      <c r="C14" s="37" t="str">
        <f>IF(計_確建第三面!AE47="","",MIN(計_確建第三面!AE47,計_確建第三面!$AE$37/100))</f>
        <v/>
      </c>
    </row>
    <row r="15" spans="2:3" ht="15" customHeight="1" x14ac:dyDescent="0.15">
      <c r="B15" s="4" t="s">
        <v>2357</v>
      </c>
      <c r="C15" s="37" t="str">
        <f>IF(計_確建第三面!AE48="","",MIN(計_確建第三面!AE48,計_確建第三面!$AE$37/100))</f>
        <v/>
      </c>
    </row>
    <row r="16" spans="2:3" ht="15" customHeight="1" x14ac:dyDescent="0.15">
      <c r="B16" s="4"/>
    </row>
    <row r="17" spans="2:3" ht="15" customHeight="1" x14ac:dyDescent="0.15">
      <c r="B17" s="4" t="s">
        <v>2358</v>
      </c>
      <c r="C17" s="38" t="e">
        <f>ROUNDDOWN(C6,2)</f>
        <v>#VALUE!</v>
      </c>
    </row>
    <row r="18" spans="2:3" ht="15" customHeight="1" x14ac:dyDescent="0.15">
      <c r="B18" s="4" t="s">
        <v>2359</v>
      </c>
      <c r="C18" s="38" t="str">
        <f>IF(C7="","",ROUNDDOWN(C7,2))</f>
        <v/>
      </c>
    </row>
    <row r="19" spans="2:3" ht="15" customHeight="1" x14ac:dyDescent="0.15">
      <c r="B19" s="4" t="s">
        <v>2360</v>
      </c>
      <c r="C19" s="38" t="str">
        <f>IF(C8="","",ROUNDDOWN(C8,2))</f>
        <v/>
      </c>
    </row>
    <row r="20" spans="2:3" ht="15" customHeight="1" x14ac:dyDescent="0.15">
      <c r="B20" s="4"/>
    </row>
    <row r="21" spans="2:3" ht="15" customHeight="1" x14ac:dyDescent="0.15">
      <c r="B21" s="4" t="s">
        <v>2361</v>
      </c>
      <c r="C21" s="38" t="e">
        <f>MIN(MIN(C17,C18),MIN(C17,C19))</f>
        <v>#VALUE!</v>
      </c>
    </row>
    <row r="22" spans="2:3" ht="15" customHeight="1" x14ac:dyDescent="0.15">
      <c r="B22" s="4" t="s">
        <v>493</v>
      </c>
      <c r="C22" s="38" t="str">
        <f>IF(C10="","",ROUNDDOWN(C10,2))</f>
        <v/>
      </c>
    </row>
    <row r="23" spans="2:3" ht="15" customHeight="1" x14ac:dyDescent="0.15">
      <c r="B23" s="4" t="s">
        <v>494</v>
      </c>
      <c r="C23" s="38" t="str">
        <f t="shared" ref="C23:C27" si="0">IF(C11="","",ROUNDDOWN(C11,2))</f>
        <v/>
      </c>
    </row>
    <row r="24" spans="2:3" ht="15" customHeight="1" x14ac:dyDescent="0.15">
      <c r="B24" s="4" t="s">
        <v>495</v>
      </c>
      <c r="C24" s="38" t="str">
        <f t="shared" si="0"/>
        <v/>
      </c>
    </row>
    <row r="25" spans="2:3" ht="15" customHeight="1" x14ac:dyDescent="0.15">
      <c r="B25" s="4" t="s">
        <v>496</v>
      </c>
      <c r="C25" s="38" t="str">
        <f t="shared" si="0"/>
        <v/>
      </c>
    </row>
    <row r="26" spans="2:3" ht="15" customHeight="1" x14ac:dyDescent="0.15">
      <c r="B26" s="4" t="s">
        <v>2362</v>
      </c>
      <c r="C26" s="38" t="str">
        <f t="shared" si="0"/>
        <v/>
      </c>
    </row>
    <row r="27" spans="2:3" ht="15" customHeight="1" x14ac:dyDescent="0.15">
      <c r="B27" s="4" t="s">
        <v>2363</v>
      </c>
      <c r="C27" s="38" t="str">
        <f t="shared" si="0"/>
        <v/>
      </c>
    </row>
    <row r="28" spans="2:3" ht="15" customHeight="1" x14ac:dyDescent="0.15">
      <c r="B28" s="4"/>
      <c r="C28" s="38"/>
    </row>
    <row r="29" spans="2:3" ht="15" customHeight="1" x14ac:dyDescent="0.15">
      <c r="B29" s="4" t="s">
        <v>2364</v>
      </c>
      <c r="C29" s="38" t="e">
        <f>SUM(C21:C27)</f>
        <v>#VALUE!</v>
      </c>
    </row>
    <row r="30" spans="2:3" ht="15" customHeight="1" x14ac:dyDescent="0.15">
      <c r="B30" s="4" t="s">
        <v>2365</v>
      </c>
      <c r="C30" s="38">
        <f>SUM(計_確建第三面!AE39,計_確建第三面!AE41,計_確建第三面!AE42,計_確建第三面!AE49)</f>
        <v>0</v>
      </c>
    </row>
    <row r="31" spans="2:3" ht="15" customHeight="1" x14ac:dyDescent="0.15">
      <c r="B31" s="4"/>
      <c r="C31" s="38" t="e">
        <f>SUM(C29:C30)</f>
        <v>#VALUE!</v>
      </c>
    </row>
    <row r="32" spans="2:3" ht="15" customHeight="1" x14ac:dyDescent="0.15">
      <c r="B32" s="4"/>
    </row>
    <row r="33" spans="2:3" ht="15" customHeight="1" x14ac:dyDescent="0.15">
      <c r="B33" s="4" t="s">
        <v>497</v>
      </c>
      <c r="C33" s="91" t="e">
        <f>IF(ISERROR(計_確建第三面!O52/計_確建第三面!O24),"",(計_確建第三面!O52/計_確建第三面!O24))*100</f>
        <v>#VALUE!</v>
      </c>
    </row>
  </sheetData>
  <phoneticPr fontId="31"/>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9:BV54"/>
  <sheetViews>
    <sheetView showZeros="0" tabSelected="1" workbookViewId="0"/>
  </sheetViews>
  <sheetFormatPr defaultColWidth="2.5" defaultRowHeight="15" customHeight="1" x14ac:dyDescent="0.15"/>
  <cols>
    <col min="1" max="73" width="2.5" style="6" customWidth="1"/>
    <col min="74" max="16384" width="2.5" style="7"/>
  </cols>
  <sheetData>
    <row r="9" spans="1:74" s="104" customFormat="1" ht="60" customHeight="1" x14ac:dyDescent="0.15">
      <c r="A9" s="96"/>
      <c r="B9" s="96"/>
      <c r="C9" s="212" t="s">
        <v>1542</v>
      </c>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96"/>
      <c r="AL9" s="96"/>
      <c r="AM9" s="9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7"/>
    </row>
    <row r="12" spans="1:74" ht="20.100000000000001" customHeight="1" x14ac:dyDescent="0.15">
      <c r="B12" s="217" t="s">
        <v>1539</v>
      </c>
      <c r="C12" s="218"/>
      <c r="D12" s="218"/>
      <c r="E12" s="218"/>
      <c r="F12" s="218"/>
      <c r="G12" s="218"/>
      <c r="H12" s="218"/>
      <c r="I12" s="218"/>
      <c r="J12" s="218"/>
      <c r="K12" s="218"/>
      <c r="L12" s="218"/>
      <c r="M12" s="219"/>
      <c r="N12" s="220" t="s">
        <v>1535</v>
      </c>
      <c r="O12" s="221"/>
      <c r="P12" s="221"/>
      <c r="Q12" s="221"/>
      <c r="R12" s="221"/>
      <c r="S12" s="221"/>
      <c r="T12" s="221"/>
      <c r="U12" s="221"/>
      <c r="V12" s="221"/>
      <c r="W12" s="221"/>
      <c r="X12" s="221"/>
      <c r="Y12" s="222"/>
      <c r="Z12" s="223" t="s">
        <v>1540</v>
      </c>
      <c r="AA12" s="224"/>
      <c r="AB12" s="224"/>
      <c r="AC12" s="224"/>
      <c r="AD12" s="224"/>
      <c r="AE12" s="224"/>
      <c r="AF12" s="224"/>
      <c r="AG12" s="224"/>
      <c r="AH12" s="224"/>
      <c r="AI12" s="224"/>
      <c r="AJ12" s="224"/>
      <c r="AK12" s="225"/>
      <c r="AN12" s="7"/>
      <c r="AO12" s="7"/>
      <c r="AP12" s="7"/>
      <c r="BV12" s="6"/>
    </row>
    <row r="13" spans="1:74" ht="14.45" customHeight="1" x14ac:dyDescent="0.15">
      <c r="B13" s="213" t="s">
        <v>1518</v>
      </c>
      <c r="C13" s="214"/>
      <c r="D13" s="124"/>
      <c r="E13" s="124"/>
      <c r="F13" s="124"/>
      <c r="G13" s="124"/>
      <c r="H13" s="124"/>
      <c r="I13" s="124"/>
      <c r="J13" s="124"/>
      <c r="K13" s="124"/>
      <c r="L13" s="124"/>
      <c r="M13" s="125"/>
      <c r="N13" s="215" t="s">
        <v>1687</v>
      </c>
      <c r="O13" s="216"/>
      <c r="P13" s="106"/>
      <c r="Q13" s="106"/>
      <c r="R13" s="106"/>
      <c r="S13" s="106"/>
      <c r="T13" s="106"/>
      <c r="U13" s="106"/>
      <c r="V13" s="106"/>
      <c r="W13" s="106"/>
      <c r="X13" s="106"/>
      <c r="Y13" s="106"/>
      <c r="Z13" s="226" t="s">
        <v>1690</v>
      </c>
      <c r="AA13" s="227"/>
      <c r="AB13" s="126"/>
      <c r="AC13" s="126"/>
      <c r="AD13" s="126"/>
      <c r="AE13" s="126"/>
      <c r="AF13" s="126"/>
      <c r="AG13" s="126"/>
      <c r="AH13" s="126"/>
      <c r="AI13" s="126"/>
      <c r="AJ13" s="126"/>
      <c r="AK13" s="127"/>
      <c r="BV13" s="6"/>
    </row>
    <row r="14" spans="1:74" ht="14.45" customHeight="1" x14ac:dyDescent="0.15">
      <c r="B14" s="98"/>
      <c r="C14" s="52" t="s">
        <v>1686</v>
      </c>
      <c r="D14" s="52"/>
      <c r="E14" s="52"/>
      <c r="F14" s="52"/>
      <c r="G14" s="52"/>
      <c r="H14" s="52"/>
      <c r="I14" s="52"/>
      <c r="J14" s="52"/>
      <c r="K14" s="52"/>
      <c r="L14" s="52"/>
      <c r="M14" s="97"/>
      <c r="N14" s="107"/>
      <c r="O14" s="106" t="s">
        <v>1520</v>
      </c>
      <c r="P14" s="106"/>
      <c r="Q14" s="106"/>
      <c r="R14" s="106"/>
      <c r="S14" s="106"/>
      <c r="T14" s="106"/>
      <c r="U14" s="106"/>
      <c r="V14" s="106"/>
      <c r="W14" s="106"/>
      <c r="X14" s="106"/>
      <c r="Y14" s="106"/>
      <c r="Z14" s="113"/>
      <c r="AA14" s="77" t="s">
        <v>1523</v>
      </c>
      <c r="AB14" s="77"/>
      <c r="AC14" s="77"/>
      <c r="AD14" s="77"/>
      <c r="AE14" s="77"/>
      <c r="AF14" s="77"/>
      <c r="AG14" s="77"/>
      <c r="AH14" s="77"/>
      <c r="AI14" s="77"/>
      <c r="AJ14" s="77"/>
      <c r="AK14" s="112"/>
      <c r="AN14" s="7"/>
      <c r="AO14" s="7"/>
      <c r="AP14" s="7"/>
      <c r="BV14" s="6"/>
    </row>
    <row r="15" spans="1:74" ht="14.45" customHeight="1" x14ac:dyDescent="0.15">
      <c r="B15" s="100"/>
      <c r="C15" s="52"/>
      <c r="D15" s="52"/>
      <c r="E15" s="52"/>
      <c r="F15" s="52"/>
      <c r="G15" s="52"/>
      <c r="H15" s="52"/>
      <c r="I15" s="52"/>
      <c r="J15" s="52"/>
      <c r="K15" s="52"/>
      <c r="L15" s="52"/>
      <c r="M15" s="101"/>
      <c r="N15" s="107"/>
      <c r="O15" s="108"/>
      <c r="P15" s="108"/>
      <c r="Q15" s="108"/>
      <c r="R15" s="108"/>
      <c r="S15" s="108"/>
      <c r="T15" s="108"/>
      <c r="U15" s="108"/>
      <c r="V15" s="108"/>
      <c r="W15" s="108"/>
      <c r="X15" s="108"/>
      <c r="Y15" s="108"/>
      <c r="Z15" s="114"/>
      <c r="AA15" s="115"/>
      <c r="AB15" s="115"/>
      <c r="AC15" s="115"/>
      <c r="AD15" s="115"/>
      <c r="AE15" s="115"/>
      <c r="AF15" s="115"/>
      <c r="AG15" s="115"/>
      <c r="AH15" s="115"/>
      <c r="AI15" s="115"/>
      <c r="AJ15" s="115"/>
      <c r="AK15" s="116"/>
      <c r="AN15" s="7"/>
      <c r="AO15" s="7"/>
      <c r="AP15" s="7"/>
      <c r="BE15" s="7"/>
      <c r="BN15" s="7"/>
      <c r="BV15" s="6"/>
    </row>
    <row r="16" spans="1:74" ht="14.45" customHeight="1" x14ac:dyDescent="0.15">
      <c r="B16" s="100"/>
      <c r="C16" s="128" t="s">
        <v>1693</v>
      </c>
      <c r="D16" s="128"/>
      <c r="E16" s="128"/>
      <c r="F16" s="128"/>
      <c r="G16" s="128"/>
      <c r="H16" s="128"/>
      <c r="I16" s="52"/>
      <c r="J16" s="52"/>
      <c r="K16" s="52"/>
      <c r="L16" s="52"/>
      <c r="M16" s="97"/>
      <c r="N16" s="107"/>
      <c r="O16" s="121" t="s">
        <v>1525</v>
      </c>
      <c r="P16" s="121"/>
      <c r="Q16" s="106"/>
      <c r="R16" s="121" t="s">
        <v>1526</v>
      </c>
      <c r="S16" s="121"/>
      <c r="T16" s="106"/>
      <c r="U16" s="121" t="s">
        <v>1527</v>
      </c>
      <c r="V16" s="121"/>
      <c r="W16" s="106"/>
      <c r="X16" s="106"/>
      <c r="Y16" s="106"/>
      <c r="Z16" s="113"/>
      <c r="AA16" s="122" t="s">
        <v>1525</v>
      </c>
      <c r="AB16" s="122"/>
      <c r="AC16" s="77"/>
      <c r="AD16" s="122" t="s">
        <v>1526</v>
      </c>
      <c r="AE16" s="122"/>
      <c r="AF16" s="77"/>
      <c r="AG16" s="122" t="s">
        <v>1527</v>
      </c>
      <c r="AH16" s="122"/>
      <c r="AI16" s="77"/>
      <c r="AJ16" s="77"/>
      <c r="AK16" s="112"/>
      <c r="AN16" s="7"/>
      <c r="AO16" s="7"/>
      <c r="AP16" s="7"/>
      <c r="BC16" s="7"/>
      <c r="BE16" s="7"/>
      <c r="BH16" s="7"/>
      <c r="BK16" s="7"/>
      <c r="BN16" s="7"/>
      <c r="BQ16" s="7"/>
      <c r="BT16" s="7"/>
      <c r="BV16" s="6"/>
    </row>
    <row r="17" spans="2:74" ht="14.45" customHeight="1" x14ac:dyDescent="0.15">
      <c r="B17" s="100"/>
      <c r="C17" s="52"/>
      <c r="D17" s="52"/>
      <c r="E17" s="52"/>
      <c r="F17" s="52"/>
      <c r="G17" s="52"/>
      <c r="H17" s="52"/>
      <c r="I17" s="52"/>
      <c r="J17" s="52"/>
      <c r="K17" s="52"/>
      <c r="L17" s="52"/>
      <c r="M17" s="97"/>
      <c r="N17" s="109"/>
      <c r="O17" s="121" t="s">
        <v>1528</v>
      </c>
      <c r="P17" s="121"/>
      <c r="Q17" s="106"/>
      <c r="R17" s="121" t="s">
        <v>1529</v>
      </c>
      <c r="S17" s="121"/>
      <c r="T17" s="106"/>
      <c r="U17" s="121" t="s">
        <v>1530</v>
      </c>
      <c r="V17" s="121"/>
      <c r="W17" s="106"/>
      <c r="X17" s="106"/>
      <c r="Y17" s="106"/>
      <c r="Z17" s="113"/>
      <c r="AA17" s="122" t="s">
        <v>1528</v>
      </c>
      <c r="AB17" s="122"/>
      <c r="AC17" s="77"/>
      <c r="AD17" s="122" t="s">
        <v>1529</v>
      </c>
      <c r="AE17" s="122"/>
      <c r="AF17" s="77"/>
      <c r="AG17" s="122" t="s">
        <v>1530</v>
      </c>
      <c r="AH17" s="122"/>
      <c r="AI17" s="77"/>
      <c r="AJ17" s="77"/>
      <c r="AK17" s="112"/>
      <c r="AN17" s="105"/>
      <c r="AO17" s="105"/>
      <c r="BC17" s="7"/>
      <c r="BE17" s="7"/>
      <c r="BV17" s="6"/>
    </row>
    <row r="18" spans="2:74" ht="14.45" customHeight="1" x14ac:dyDescent="0.15">
      <c r="B18" s="100"/>
      <c r="C18" s="52"/>
      <c r="D18" s="52"/>
      <c r="E18" s="52"/>
      <c r="F18" s="52"/>
      <c r="G18" s="52"/>
      <c r="H18" s="52"/>
      <c r="I18" s="52"/>
      <c r="J18" s="52"/>
      <c r="K18" s="52"/>
      <c r="L18" s="52"/>
      <c r="M18" s="97"/>
      <c r="N18" s="109"/>
      <c r="O18" s="106"/>
      <c r="P18" s="106"/>
      <c r="Q18" s="106"/>
      <c r="R18" s="106"/>
      <c r="S18" s="106"/>
      <c r="T18" s="106"/>
      <c r="U18" s="106"/>
      <c r="V18" s="106"/>
      <c r="W18" s="106"/>
      <c r="X18" s="106"/>
      <c r="Y18" s="106"/>
      <c r="Z18" s="113"/>
      <c r="AA18" s="77"/>
      <c r="AB18" s="77"/>
      <c r="AC18" s="77"/>
      <c r="AD18" s="77"/>
      <c r="AE18" s="77"/>
      <c r="AF18" s="77"/>
      <c r="AG18" s="77"/>
      <c r="AH18" s="77"/>
      <c r="AI18" s="77"/>
      <c r="AJ18" s="77"/>
      <c r="AK18" s="112"/>
      <c r="AN18" s="7"/>
      <c r="AO18" s="7"/>
      <c r="AP18" s="7"/>
      <c r="BV18" s="6"/>
    </row>
    <row r="19" spans="2:74" ht="14.45" customHeight="1" x14ac:dyDescent="0.15">
      <c r="B19" s="230" t="s">
        <v>1544</v>
      </c>
      <c r="C19" s="231"/>
      <c r="D19" s="52"/>
      <c r="E19" s="52"/>
      <c r="F19" s="52"/>
      <c r="G19" s="52"/>
      <c r="H19" s="52"/>
      <c r="I19" s="52"/>
      <c r="J19" s="52"/>
      <c r="K19" s="52"/>
      <c r="L19" s="52"/>
      <c r="M19" s="97"/>
      <c r="N19" s="215" t="s">
        <v>1545</v>
      </c>
      <c r="O19" s="216"/>
      <c r="P19" s="106"/>
      <c r="Q19" s="106"/>
      <c r="R19" s="106"/>
      <c r="S19" s="106"/>
      <c r="T19" s="106"/>
      <c r="U19" s="106"/>
      <c r="V19" s="106"/>
      <c r="W19" s="106"/>
      <c r="X19" s="106"/>
      <c r="Y19" s="106"/>
      <c r="Z19" s="228" t="s">
        <v>1536</v>
      </c>
      <c r="AA19" s="229"/>
      <c r="AB19" s="77"/>
      <c r="AC19" s="77"/>
      <c r="AD19" s="77"/>
      <c r="AE19" s="77"/>
      <c r="AF19" s="77"/>
      <c r="AG19" s="77"/>
      <c r="AH19" s="77"/>
      <c r="AI19" s="77"/>
      <c r="AJ19" s="77"/>
      <c r="AK19" s="112"/>
      <c r="AN19" s="7"/>
      <c r="AO19" s="7"/>
      <c r="AP19" s="7"/>
      <c r="BV19" s="6"/>
    </row>
    <row r="20" spans="2:74" ht="14.45" customHeight="1" x14ac:dyDescent="0.15">
      <c r="B20" s="100"/>
      <c r="C20" s="52" t="s">
        <v>1519</v>
      </c>
      <c r="D20" s="99"/>
      <c r="E20" s="52"/>
      <c r="F20" s="52"/>
      <c r="G20" s="52"/>
      <c r="H20" s="52"/>
      <c r="I20" s="52"/>
      <c r="J20" s="52"/>
      <c r="K20" s="52"/>
      <c r="L20" s="52"/>
      <c r="M20" s="97"/>
      <c r="N20" s="109"/>
      <c r="O20" s="106" t="s">
        <v>1521</v>
      </c>
      <c r="P20" s="106"/>
      <c r="Q20" s="106"/>
      <c r="R20" s="106"/>
      <c r="S20" s="106"/>
      <c r="T20" s="106"/>
      <c r="U20" s="106"/>
      <c r="V20" s="106"/>
      <c r="W20" s="106"/>
      <c r="X20" s="106"/>
      <c r="Y20" s="106"/>
      <c r="Z20" s="113"/>
      <c r="AA20" s="77" t="s">
        <v>1524</v>
      </c>
      <c r="AB20" s="77"/>
      <c r="AC20" s="77"/>
      <c r="AD20" s="77"/>
      <c r="AE20" s="77"/>
      <c r="AF20" s="77"/>
      <c r="AG20" s="77"/>
      <c r="AH20" s="77"/>
      <c r="AI20" s="77"/>
      <c r="AJ20" s="77"/>
      <c r="AK20" s="112"/>
      <c r="AN20" s="7"/>
      <c r="AO20" s="7"/>
      <c r="AP20" s="7"/>
      <c r="BV20" s="6"/>
    </row>
    <row r="21" spans="2:74" ht="14.45" customHeight="1" x14ac:dyDescent="0.15">
      <c r="B21" s="100"/>
      <c r="C21" s="52"/>
      <c r="D21" s="52"/>
      <c r="E21" s="99"/>
      <c r="F21" s="99"/>
      <c r="G21" s="99"/>
      <c r="H21" s="99"/>
      <c r="I21" s="99"/>
      <c r="J21" s="99"/>
      <c r="K21" s="99"/>
      <c r="L21" s="99"/>
      <c r="M21" s="97"/>
      <c r="N21" s="109"/>
      <c r="O21" s="106"/>
      <c r="P21" s="106"/>
      <c r="Q21" s="106"/>
      <c r="R21" s="106"/>
      <c r="S21" s="106"/>
      <c r="T21" s="106"/>
      <c r="U21" s="106"/>
      <c r="V21" s="106"/>
      <c r="W21" s="106"/>
      <c r="X21" s="106"/>
      <c r="Y21" s="106"/>
      <c r="Z21" s="113"/>
      <c r="AA21" s="77"/>
      <c r="AB21" s="77"/>
      <c r="AC21" s="77"/>
      <c r="AD21" s="77"/>
      <c r="AE21" s="77"/>
      <c r="AF21" s="77"/>
      <c r="AG21" s="77"/>
      <c r="AH21" s="77"/>
      <c r="AI21" s="77"/>
      <c r="AJ21" s="77"/>
      <c r="AK21" s="112"/>
      <c r="AN21" s="7"/>
      <c r="AO21" s="7"/>
      <c r="AP21" s="7"/>
      <c r="BV21" s="6"/>
    </row>
    <row r="22" spans="2:74" ht="14.45" customHeight="1" x14ac:dyDescent="0.15">
      <c r="B22" s="100"/>
      <c r="C22" s="120" t="s">
        <v>1531</v>
      </c>
      <c r="D22" s="120"/>
      <c r="E22" s="120"/>
      <c r="F22" s="120"/>
      <c r="G22" s="120"/>
      <c r="H22" s="120"/>
      <c r="I22" s="120"/>
      <c r="J22" s="52"/>
      <c r="K22" s="52"/>
      <c r="L22" s="52"/>
      <c r="M22" s="97"/>
      <c r="N22" s="109"/>
      <c r="O22" s="121" t="s">
        <v>1525</v>
      </c>
      <c r="P22" s="121"/>
      <c r="Q22" s="106"/>
      <c r="R22" s="121" t="s">
        <v>1526</v>
      </c>
      <c r="S22" s="121"/>
      <c r="T22" s="106"/>
      <c r="U22" s="121" t="s">
        <v>1527</v>
      </c>
      <c r="V22" s="121"/>
      <c r="W22" s="106"/>
      <c r="X22" s="106"/>
      <c r="Y22" s="106"/>
      <c r="Z22" s="113"/>
      <c r="AA22" s="122" t="s">
        <v>1525</v>
      </c>
      <c r="AB22" s="122"/>
      <c r="AC22" s="77"/>
      <c r="AD22" s="122" t="s">
        <v>1526</v>
      </c>
      <c r="AE22" s="122"/>
      <c r="AF22" s="77"/>
      <c r="AG22" s="122" t="s">
        <v>1527</v>
      </c>
      <c r="AH22" s="122"/>
      <c r="AI22" s="77"/>
      <c r="AJ22" s="77"/>
      <c r="AK22" s="112"/>
      <c r="AN22" s="105"/>
      <c r="AO22" s="105"/>
      <c r="BV22" s="6"/>
    </row>
    <row r="23" spans="2:74" ht="14.45" customHeight="1" x14ac:dyDescent="0.15">
      <c r="B23" s="100"/>
      <c r="C23" s="120" t="s">
        <v>1532</v>
      </c>
      <c r="D23" s="120"/>
      <c r="E23" s="120"/>
      <c r="F23" s="120"/>
      <c r="G23" s="120"/>
      <c r="H23" s="52"/>
      <c r="I23" s="52"/>
      <c r="J23" s="52"/>
      <c r="K23" s="52"/>
      <c r="L23" s="52"/>
      <c r="M23" s="97"/>
      <c r="N23" s="109"/>
      <c r="O23" s="121"/>
      <c r="P23" s="121"/>
      <c r="Q23" s="106"/>
      <c r="R23" s="106"/>
      <c r="S23" s="106"/>
      <c r="T23" s="106"/>
      <c r="U23" s="106"/>
      <c r="V23" s="106"/>
      <c r="W23" s="106"/>
      <c r="X23" s="106"/>
      <c r="Y23" s="106"/>
      <c r="Z23" s="113"/>
      <c r="AA23" s="122"/>
      <c r="AB23" s="122"/>
      <c r="AC23" s="77"/>
      <c r="AD23" s="77"/>
      <c r="AE23" s="77"/>
      <c r="AF23" s="77"/>
      <c r="AG23" s="77"/>
      <c r="AH23" s="77"/>
      <c r="AI23" s="77"/>
      <c r="AJ23" s="77"/>
      <c r="AK23" s="112"/>
      <c r="AN23" s="105"/>
      <c r="AO23" s="105"/>
      <c r="BV23" s="6"/>
    </row>
    <row r="24" spans="2:74" ht="14.45" customHeight="1" x14ac:dyDescent="0.15">
      <c r="B24" s="100"/>
      <c r="C24" s="52"/>
      <c r="D24" s="52"/>
      <c r="E24" s="52"/>
      <c r="F24" s="52"/>
      <c r="G24" s="52"/>
      <c r="H24" s="52"/>
      <c r="I24" s="52"/>
      <c r="J24" s="52"/>
      <c r="K24" s="52"/>
      <c r="L24" s="52"/>
      <c r="M24" s="97"/>
      <c r="N24" s="215" t="s">
        <v>1688</v>
      </c>
      <c r="O24" s="216"/>
      <c r="P24" s="106"/>
      <c r="Q24" s="106"/>
      <c r="R24" s="106"/>
      <c r="S24" s="106"/>
      <c r="T24" s="106"/>
      <c r="U24" s="106"/>
      <c r="V24" s="106"/>
      <c r="W24" s="106"/>
      <c r="X24" s="106"/>
      <c r="Y24" s="106"/>
      <c r="Z24" s="228" t="s">
        <v>1691</v>
      </c>
      <c r="AA24" s="229"/>
      <c r="AB24" s="77"/>
      <c r="AC24" s="77"/>
      <c r="AD24" s="77"/>
      <c r="AE24" s="77"/>
      <c r="AF24" s="77"/>
      <c r="AG24" s="77"/>
      <c r="AH24" s="77"/>
      <c r="AI24" s="77"/>
      <c r="AJ24" s="77"/>
      <c r="AK24" s="112"/>
      <c r="AN24" s="105"/>
      <c r="AO24" s="105"/>
      <c r="BV24" s="6"/>
    </row>
    <row r="25" spans="2:74" ht="14.45" customHeight="1" x14ac:dyDescent="0.15">
      <c r="B25" s="100"/>
      <c r="C25" s="52"/>
      <c r="D25" s="52"/>
      <c r="E25" s="52"/>
      <c r="F25" s="52"/>
      <c r="G25" s="52"/>
      <c r="H25" s="52"/>
      <c r="I25" s="52"/>
      <c r="J25" s="52"/>
      <c r="K25" s="52"/>
      <c r="L25" s="52"/>
      <c r="M25" s="97"/>
      <c r="N25" s="106"/>
      <c r="O25" s="106" t="s">
        <v>1522</v>
      </c>
      <c r="P25" s="106"/>
      <c r="Q25" s="106"/>
      <c r="R25" s="106"/>
      <c r="S25" s="106"/>
      <c r="T25" s="106"/>
      <c r="U25" s="106"/>
      <c r="V25" s="106"/>
      <c r="W25" s="106"/>
      <c r="X25" s="106"/>
      <c r="Y25" s="106"/>
      <c r="Z25" s="113"/>
      <c r="AA25" s="122" t="s">
        <v>1533</v>
      </c>
      <c r="AB25" s="122"/>
      <c r="AC25" s="77"/>
      <c r="AD25" s="77"/>
      <c r="AE25" s="77"/>
      <c r="AF25" s="77"/>
      <c r="AG25" s="77"/>
      <c r="AH25" s="77"/>
      <c r="AI25" s="77"/>
      <c r="AJ25" s="77"/>
      <c r="AK25" s="112"/>
      <c r="AN25" s="105"/>
      <c r="AO25" s="105"/>
      <c r="AP25" s="7"/>
      <c r="BV25" s="6"/>
    </row>
    <row r="26" spans="2:74" ht="14.45" customHeight="1" x14ac:dyDescent="0.15">
      <c r="B26" s="100"/>
      <c r="C26" s="52"/>
      <c r="D26" s="52"/>
      <c r="E26" s="52"/>
      <c r="F26" s="52"/>
      <c r="G26" s="52"/>
      <c r="H26" s="52"/>
      <c r="I26" s="52"/>
      <c r="J26" s="52"/>
      <c r="K26" s="52"/>
      <c r="L26" s="52"/>
      <c r="M26" s="97"/>
      <c r="N26" s="109"/>
      <c r="O26" s="106"/>
      <c r="P26" s="106"/>
      <c r="Q26" s="106"/>
      <c r="R26" s="106"/>
      <c r="S26" s="106"/>
      <c r="T26" s="106"/>
      <c r="U26" s="106"/>
      <c r="V26" s="106"/>
      <c r="W26" s="106"/>
      <c r="X26" s="106"/>
      <c r="Y26" s="106"/>
      <c r="Z26" s="113"/>
      <c r="AA26" s="77"/>
      <c r="AB26" s="77"/>
      <c r="AC26" s="77"/>
      <c r="AD26" s="77"/>
      <c r="AE26" s="77"/>
      <c r="AF26" s="77"/>
      <c r="AG26" s="77"/>
      <c r="AH26" s="77"/>
      <c r="AI26" s="77"/>
      <c r="AJ26" s="77"/>
      <c r="AK26" s="112"/>
      <c r="AN26" s="7"/>
      <c r="AO26" s="7"/>
      <c r="AP26" s="7"/>
      <c r="BV26" s="6"/>
    </row>
    <row r="27" spans="2:74" ht="14.45" customHeight="1" x14ac:dyDescent="0.15">
      <c r="B27" s="100"/>
      <c r="C27" s="52"/>
      <c r="D27" s="52"/>
      <c r="E27" s="52"/>
      <c r="F27" s="52"/>
      <c r="G27" s="52"/>
      <c r="H27" s="52"/>
      <c r="I27" s="52"/>
      <c r="J27" s="52"/>
      <c r="K27" s="52"/>
      <c r="L27" s="52"/>
      <c r="M27" s="97"/>
      <c r="N27" s="109"/>
      <c r="O27" s="121" t="s">
        <v>1525</v>
      </c>
      <c r="P27" s="121"/>
      <c r="Q27" s="106"/>
      <c r="R27" s="121" t="s">
        <v>1526</v>
      </c>
      <c r="S27" s="121"/>
      <c r="T27" s="106"/>
      <c r="U27" s="121" t="s">
        <v>1527</v>
      </c>
      <c r="V27" s="121"/>
      <c r="W27" s="106"/>
      <c r="X27" s="106"/>
      <c r="Y27" s="106"/>
      <c r="Z27" s="228" t="s">
        <v>1537</v>
      </c>
      <c r="AA27" s="229"/>
      <c r="AB27" s="77"/>
      <c r="AC27" s="77"/>
      <c r="AD27" s="77"/>
      <c r="AE27" s="77"/>
      <c r="AF27" s="77"/>
      <c r="AG27" s="77"/>
      <c r="AH27" s="77"/>
      <c r="AI27" s="77"/>
      <c r="AJ27" s="77"/>
      <c r="AK27" s="112"/>
      <c r="AN27" s="105"/>
      <c r="AO27" s="105"/>
      <c r="AP27" s="7"/>
      <c r="BV27" s="6"/>
    </row>
    <row r="28" spans="2:74" ht="14.45" customHeight="1" x14ac:dyDescent="0.15">
      <c r="B28" s="100"/>
      <c r="C28" s="52"/>
      <c r="D28" s="52"/>
      <c r="E28" s="52"/>
      <c r="F28" s="52"/>
      <c r="G28" s="52"/>
      <c r="H28" s="52"/>
      <c r="I28" s="52"/>
      <c r="J28" s="52"/>
      <c r="K28" s="52"/>
      <c r="L28" s="52"/>
      <c r="M28" s="97"/>
      <c r="N28" s="109"/>
      <c r="O28" s="121" t="s">
        <v>1528</v>
      </c>
      <c r="P28" s="121"/>
      <c r="Q28" s="106"/>
      <c r="R28" s="106"/>
      <c r="S28" s="106"/>
      <c r="T28" s="106"/>
      <c r="U28" s="106"/>
      <c r="V28" s="106"/>
      <c r="W28" s="106"/>
      <c r="X28" s="106"/>
      <c r="Y28" s="106"/>
      <c r="Z28" s="113"/>
      <c r="AA28" s="122" t="s">
        <v>1534</v>
      </c>
      <c r="AB28" s="122"/>
      <c r="AC28" s="122"/>
      <c r="AD28" s="77"/>
      <c r="AE28" s="77"/>
      <c r="AF28" s="77"/>
      <c r="AG28" s="77"/>
      <c r="AH28" s="77"/>
      <c r="AI28" s="77"/>
      <c r="AJ28" s="77"/>
      <c r="AK28" s="112"/>
      <c r="AN28" s="105"/>
      <c r="AO28" s="105"/>
      <c r="AP28" s="7"/>
      <c r="BV28" s="6"/>
    </row>
    <row r="29" spans="2:74" ht="14.45" customHeight="1" x14ac:dyDescent="0.15">
      <c r="B29" s="100"/>
      <c r="C29" s="52"/>
      <c r="D29" s="52"/>
      <c r="E29" s="52"/>
      <c r="F29" s="52"/>
      <c r="G29" s="52"/>
      <c r="H29" s="52"/>
      <c r="I29" s="52"/>
      <c r="J29" s="52"/>
      <c r="K29" s="52"/>
      <c r="L29" s="52"/>
      <c r="M29" s="97"/>
      <c r="N29" s="106"/>
      <c r="O29" s="106"/>
      <c r="P29" s="106"/>
      <c r="Q29" s="106"/>
      <c r="R29" s="106"/>
      <c r="S29" s="106"/>
      <c r="T29" s="106"/>
      <c r="U29" s="106"/>
      <c r="V29" s="106"/>
      <c r="W29" s="106"/>
      <c r="X29" s="106"/>
      <c r="Y29" s="106"/>
      <c r="Z29" s="113"/>
      <c r="AA29" s="77"/>
      <c r="AB29" s="77"/>
      <c r="AC29" s="77"/>
      <c r="AD29" s="77"/>
      <c r="AE29" s="77"/>
      <c r="AF29" s="77"/>
      <c r="AG29" s="77"/>
      <c r="AH29" s="77"/>
      <c r="AI29" s="77"/>
      <c r="AJ29" s="77"/>
      <c r="AK29" s="112"/>
      <c r="AN29" s="105"/>
      <c r="AO29" s="105"/>
      <c r="AP29" s="7"/>
      <c r="BV29" s="6"/>
    </row>
    <row r="30" spans="2:74" ht="14.45" customHeight="1" x14ac:dyDescent="0.15">
      <c r="B30" s="100"/>
      <c r="C30" s="52"/>
      <c r="D30" s="52"/>
      <c r="E30" s="52"/>
      <c r="F30" s="52"/>
      <c r="G30" s="52"/>
      <c r="H30" s="52"/>
      <c r="I30" s="52"/>
      <c r="J30" s="52"/>
      <c r="K30" s="52"/>
      <c r="L30" s="52"/>
      <c r="M30" s="97"/>
      <c r="N30" s="215" t="s">
        <v>1546</v>
      </c>
      <c r="O30" s="216"/>
      <c r="P30" s="106"/>
      <c r="Q30" s="106"/>
      <c r="R30" s="106"/>
      <c r="S30" s="106"/>
      <c r="T30" s="106"/>
      <c r="U30" s="106"/>
      <c r="V30" s="106"/>
      <c r="W30" s="106"/>
      <c r="X30" s="106"/>
      <c r="Y30" s="106"/>
      <c r="Z30" s="228" t="s">
        <v>1692</v>
      </c>
      <c r="AA30" s="229"/>
      <c r="AB30" s="77"/>
      <c r="AC30" s="77"/>
      <c r="AD30" s="77"/>
      <c r="AE30" s="77"/>
      <c r="AF30" s="77"/>
      <c r="AG30" s="77"/>
      <c r="AH30" s="77"/>
      <c r="AI30" s="77"/>
      <c r="AJ30" s="77"/>
      <c r="AK30" s="112"/>
      <c r="BV30" s="6"/>
    </row>
    <row r="31" spans="2:74" ht="14.45" customHeight="1" x14ac:dyDescent="0.15">
      <c r="B31" s="100"/>
      <c r="C31" s="52"/>
      <c r="D31" s="52"/>
      <c r="E31" s="52"/>
      <c r="F31" s="52"/>
      <c r="G31" s="52"/>
      <c r="H31" s="52"/>
      <c r="I31" s="52"/>
      <c r="J31" s="52"/>
      <c r="K31" s="52"/>
      <c r="L31" s="52"/>
      <c r="M31" s="97"/>
      <c r="N31" s="109"/>
      <c r="O31" s="121" t="s">
        <v>1533</v>
      </c>
      <c r="P31" s="121"/>
      <c r="Q31" s="106"/>
      <c r="R31" s="106"/>
      <c r="S31" s="106"/>
      <c r="T31" s="106"/>
      <c r="U31" s="106"/>
      <c r="V31" s="106"/>
      <c r="W31" s="106"/>
      <c r="X31" s="106"/>
      <c r="Y31" s="106"/>
      <c r="Z31" s="113"/>
      <c r="AA31" s="122" t="s">
        <v>1538</v>
      </c>
      <c r="AB31" s="122"/>
      <c r="AC31" s="122"/>
      <c r="AD31" s="122"/>
      <c r="AE31" s="77"/>
      <c r="AF31" s="77"/>
      <c r="AG31" s="77"/>
      <c r="AH31" s="77"/>
      <c r="AI31" s="77"/>
      <c r="AJ31" s="77"/>
      <c r="AK31" s="112"/>
      <c r="BV31" s="6"/>
    </row>
    <row r="32" spans="2:74" ht="14.45" customHeight="1" x14ac:dyDescent="0.15">
      <c r="B32" s="100"/>
      <c r="C32" s="52"/>
      <c r="D32" s="52"/>
      <c r="E32" s="52"/>
      <c r="F32" s="52"/>
      <c r="G32" s="52"/>
      <c r="H32" s="52"/>
      <c r="I32" s="52"/>
      <c r="J32" s="52"/>
      <c r="K32" s="52"/>
      <c r="L32" s="52"/>
      <c r="M32" s="97"/>
      <c r="N32" s="106"/>
      <c r="O32" s="106"/>
      <c r="P32" s="106"/>
      <c r="Q32" s="106"/>
      <c r="R32" s="106"/>
      <c r="S32" s="106"/>
      <c r="T32" s="106"/>
      <c r="U32" s="106"/>
      <c r="V32" s="106"/>
      <c r="W32" s="106"/>
      <c r="X32" s="106"/>
      <c r="Y32" s="106"/>
      <c r="Z32" s="113"/>
      <c r="AA32" s="77"/>
      <c r="AB32" s="77"/>
      <c r="AC32" s="77"/>
      <c r="AD32" s="77"/>
      <c r="AE32" s="77"/>
      <c r="AF32" s="77"/>
      <c r="AG32" s="77"/>
      <c r="AH32" s="77"/>
      <c r="AI32" s="77"/>
      <c r="AJ32" s="77"/>
      <c r="AK32" s="112"/>
    </row>
    <row r="33" spans="2:37" ht="14.45" customHeight="1" x14ac:dyDescent="0.15">
      <c r="B33" s="100"/>
      <c r="C33" s="52"/>
      <c r="D33" s="52"/>
      <c r="E33" s="52"/>
      <c r="F33" s="52"/>
      <c r="G33" s="52"/>
      <c r="H33" s="52"/>
      <c r="I33" s="52"/>
      <c r="J33" s="52"/>
      <c r="K33" s="52"/>
      <c r="L33" s="52"/>
      <c r="M33" s="97"/>
      <c r="N33" s="215" t="s">
        <v>1689</v>
      </c>
      <c r="O33" s="216"/>
      <c r="P33" s="106"/>
      <c r="Q33" s="106"/>
      <c r="R33" s="106"/>
      <c r="S33" s="106"/>
      <c r="T33" s="106"/>
      <c r="U33" s="106"/>
      <c r="V33" s="106"/>
      <c r="W33" s="106"/>
      <c r="X33" s="106"/>
      <c r="Y33" s="106"/>
      <c r="Z33" s="113"/>
      <c r="AA33" s="77"/>
      <c r="AB33" s="77"/>
      <c r="AC33" s="77"/>
      <c r="AD33" s="77"/>
      <c r="AE33" s="77"/>
      <c r="AF33" s="77"/>
      <c r="AG33" s="77"/>
      <c r="AH33" s="77"/>
      <c r="AI33" s="77"/>
      <c r="AJ33" s="77"/>
      <c r="AK33" s="112"/>
    </row>
    <row r="34" spans="2:37" ht="14.45" customHeight="1" x14ac:dyDescent="0.15">
      <c r="B34" s="100"/>
      <c r="C34" s="52"/>
      <c r="D34" s="52"/>
      <c r="E34" s="52"/>
      <c r="F34" s="52"/>
      <c r="G34" s="52"/>
      <c r="H34" s="52"/>
      <c r="I34" s="52"/>
      <c r="J34" s="52"/>
      <c r="K34" s="52"/>
      <c r="L34" s="52"/>
      <c r="M34" s="97"/>
      <c r="N34" s="109"/>
      <c r="O34" s="121" t="s">
        <v>1534</v>
      </c>
      <c r="P34" s="121"/>
      <c r="Q34" s="121"/>
      <c r="R34" s="106"/>
      <c r="S34" s="106"/>
      <c r="T34" s="106"/>
      <c r="U34" s="106"/>
      <c r="V34" s="106"/>
      <c r="W34" s="106"/>
      <c r="X34" s="106"/>
      <c r="Y34" s="106"/>
      <c r="Z34" s="113"/>
      <c r="AA34" s="77"/>
      <c r="AB34" s="77"/>
      <c r="AC34" s="77"/>
      <c r="AD34" s="77"/>
      <c r="AE34" s="77"/>
      <c r="AF34" s="77"/>
      <c r="AG34" s="77"/>
      <c r="AH34" s="77"/>
      <c r="AI34" s="77"/>
      <c r="AJ34" s="77"/>
      <c r="AK34" s="112"/>
    </row>
    <row r="35" spans="2:37" ht="14.45" customHeight="1" x14ac:dyDescent="0.15">
      <c r="B35" s="102"/>
      <c r="C35" s="53"/>
      <c r="D35" s="53"/>
      <c r="E35" s="53"/>
      <c r="F35" s="53"/>
      <c r="G35" s="53"/>
      <c r="H35" s="53"/>
      <c r="I35" s="53"/>
      <c r="J35" s="53"/>
      <c r="K35" s="53"/>
      <c r="L35" s="53"/>
      <c r="M35" s="103"/>
      <c r="N35" s="110"/>
      <c r="O35" s="111"/>
      <c r="P35" s="111"/>
      <c r="Q35" s="111"/>
      <c r="R35" s="111"/>
      <c r="S35" s="111"/>
      <c r="T35" s="111"/>
      <c r="U35" s="111"/>
      <c r="V35" s="111"/>
      <c r="W35" s="111"/>
      <c r="X35" s="111"/>
      <c r="Y35" s="111"/>
      <c r="Z35" s="117"/>
      <c r="AA35" s="118"/>
      <c r="AB35" s="118"/>
      <c r="AC35" s="118"/>
      <c r="AD35" s="118"/>
      <c r="AE35" s="118"/>
      <c r="AF35" s="118"/>
      <c r="AG35" s="118"/>
      <c r="AH35" s="118"/>
      <c r="AI35" s="118"/>
      <c r="AJ35" s="118"/>
      <c r="AK35" s="119"/>
    </row>
    <row r="53" spans="2:37" ht="15" customHeight="1" x14ac:dyDescent="0.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41" t="s">
        <v>2273</v>
      </c>
    </row>
    <row r="54" spans="2:37" ht="15" customHeight="1" x14ac:dyDescent="0.15">
      <c r="B54" s="232" t="s">
        <v>2274</v>
      </c>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row>
  </sheetData>
  <mergeCells count="17">
    <mergeCell ref="Z27:AA27"/>
    <mergeCell ref="B19:C19"/>
    <mergeCell ref="B54:AK54"/>
    <mergeCell ref="N30:O30"/>
    <mergeCell ref="N33:O33"/>
    <mergeCell ref="Z30:AA30"/>
    <mergeCell ref="C9:AJ9"/>
    <mergeCell ref="B13:C13"/>
    <mergeCell ref="N13:O13"/>
    <mergeCell ref="N19:O19"/>
    <mergeCell ref="N24:O24"/>
    <mergeCell ref="B12:M12"/>
    <mergeCell ref="N12:Y12"/>
    <mergeCell ref="Z12:AK12"/>
    <mergeCell ref="Z13:AA13"/>
    <mergeCell ref="Z19:AA19"/>
    <mergeCell ref="Z24:AA24"/>
  </mergeCells>
  <phoneticPr fontId="31"/>
  <hyperlinks>
    <hyperlink ref="C22:I22" location="'担当登録(代理設計監理)'!C11" display="担当登録（代理設計監理）" xr:uid="{00000000-0004-0000-0600-000000000000}"/>
    <hyperlink ref="C23:G23" location="'担当登録(施工)'!C11" display="担当登録（施工）" xr:uid="{00000000-0004-0000-0600-000001000000}"/>
    <hyperlink ref="O16:P16" location="確建第一面!AM3" display="第一面" xr:uid="{00000000-0004-0000-0600-000002000000}"/>
    <hyperlink ref="R16:S16" location="確建第二面!AM3" display="第二面" xr:uid="{00000000-0004-0000-0600-000003000000}"/>
    <hyperlink ref="U16:V16" location="確建第三面!AM3" display="第三面" xr:uid="{00000000-0004-0000-0600-000004000000}"/>
    <hyperlink ref="O17:P17" location="確建第四面!AM3" display="第四面" xr:uid="{00000000-0004-0000-0600-000005000000}"/>
    <hyperlink ref="R17:S17" location="確建第五面!AM3" display="第五面" xr:uid="{00000000-0004-0000-0600-000006000000}"/>
    <hyperlink ref="U17:V17" location="確建第六面!AM3" display="第六面" xr:uid="{00000000-0004-0000-0600-000007000000}"/>
    <hyperlink ref="O22:P22" location="概要第一面!AM3" display="第一面" xr:uid="{00000000-0004-0000-0600-000008000000}"/>
    <hyperlink ref="R22:S22" location="概要第二面!AM3" display="第二面" xr:uid="{00000000-0004-0000-0600-000009000000}"/>
    <hyperlink ref="U22:V22" location="概要第三面!AM3" display="第三面" xr:uid="{00000000-0004-0000-0600-00000A000000}"/>
    <hyperlink ref="O27:P27" location="工事届第一面!AM3" display="第一面" xr:uid="{00000000-0004-0000-0600-00000B000000}"/>
    <hyperlink ref="R27:S27" location="工事届第二面!AM3" display="第二面" xr:uid="{00000000-0004-0000-0600-00000C000000}"/>
    <hyperlink ref="U27:V27" location="工事届第三面!AM3" display="第三面" xr:uid="{00000000-0004-0000-0600-00000D000000}"/>
    <hyperlink ref="O28:P28" location="工事届第四面!AM3" display="第四面" xr:uid="{00000000-0004-0000-0600-00000E000000}"/>
    <hyperlink ref="O31" location="委任状!AM3" display="委任状" xr:uid="{00000000-0004-0000-0600-00000F000000}"/>
    <hyperlink ref="O34:Q34" location="審査受付票!AM3" display="審査受付票" xr:uid="{00000000-0004-0000-0600-000010000000}"/>
    <hyperlink ref="O31:P31" location="委任状!AM3" display="委任状" xr:uid="{00000000-0004-0000-0600-000011000000}"/>
    <hyperlink ref="AA16:AB16" location="計_確建第一面!AM3" display="第一面" xr:uid="{00000000-0004-0000-0600-000012000000}"/>
    <hyperlink ref="AD16:AE16" location="計_確建第二面!AM3" display="第二面" xr:uid="{00000000-0004-0000-0600-000013000000}"/>
    <hyperlink ref="AG16:AH16" location="計_確建第三面!AM3" display="第三面" xr:uid="{00000000-0004-0000-0600-000014000000}"/>
    <hyperlink ref="AA17:AB17" location="計_確建第四面!AM3" display="第四面" xr:uid="{00000000-0004-0000-0600-000015000000}"/>
    <hyperlink ref="AD17:AE17" location="計_確建第五面!AM3" display="第五面" xr:uid="{00000000-0004-0000-0600-000016000000}"/>
    <hyperlink ref="AG17:AH17" location="計_確建第六面!AM3" display="第六面" xr:uid="{00000000-0004-0000-0600-000017000000}"/>
    <hyperlink ref="AA22:AB22" location="計_概要第一面!AM3" display="第一面" xr:uid="{00000000-0004-0000-0600-000018000000}"/>
    <hyperlink ref="AD22:AE22" location="計_概要第二面!AM3" display="第二面" xr:uid="{00000000-0004-0000-0600-000019000000}"/>
    <hyperlink ref="AG22:AH22" location="計_概要第三面!AM3" display="第三面" xr:uid="{00000000-0004-0000-0600-00001A000000}"/>
    <hyperlink ref="AA25:AB25" location="計_委任状!AM3" display="委任状" xr:uid="{00000000-0004-0000-0600-00001B000000}"/>
    <hyperlink ref="AA28:AC28" location="計_審査受付票!AM3" display="審査受付票" xr:uid="{00000000-0004-0000-0600-00001C000000}"/>
    <hyperlink ref="AA31:AD31" location="確建注意!AM3" display="その他注意書" xr:uid="{00000000-0004-0000-0600-00001D000000}"/>
    <hyperlink ref="C16:H16" location="建築確認申請必要書類!AM3" display="建築確認申請必要書類" xr:uid="{00000000-0004-0000-0600-00001E000000}"/>
  </hyperlinks>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BU45"/>
  <sheetViews>
    <sheetView zoomScaleNormal="100" workbookViewId="0">
      <selection activeCell="AM3" sqref="AM3"/>
    </sheetView>
  </sheetViews>
  <sheetFormatPr defaultColWidth="2.5" defaultRowHeight="15" customHeight="1" x14ac:dyDescent="0.15"/>
  <cols>
    <col min="1" max="17" width="2.5" style="146" customWidth="1"/>
    <col min="18" max="18" width="1.25" style="146" customWidth="1"/>
    <col min="19" max="73" width="2.5" style="146" customWidth="1"/>
    <col min="74" max="256" width="2.5" style="147"/>
    <col min="257" max="329" width="2.5" style="147" customWidth="1"/>
    <col min="330" max="512" width="2.5" style="147"/>
    <col min="513" max="585" width="2.5" style="147" customWidth="1"/>
    <col min="586" max="768" width="2.5" style="147"/>
    <col min="769" max="841" width="2.5" style="147" customWidth="1"/>
    <col min="842" max="1024" width="2.5" style="147"/>
    <col min="1025" max="1097" width="2.5" style="147" customWidth="1"/>
    <col min="1098" max="1280" width="2.5" style="147"/>
    <col min="1281" max="1353" width="2.5" style="147" customWidth="1"/>
    <col min="1354" max="1536" width="2.5" style="147"/>
    <col min="1537" max="1609" width="2.5" style="147" customWidth="1"/>
    <col min="1610" max="1792" width="2.5" style="147"/>
    <col min="1793" max="1865" width="2.5" style="147" customWidth="1"/>
    <col min="1866" max="2048" width="2.5" style="147"/>
    <col min="2049" max="2121" width="2.5" style="147" customWidth="1"/>
    <col min="2122" max="2304" width="2.5" style="147"/>
    <col min="2305" max="2377" width="2.5" style="147" customWidth="1"/>
    <col min="2378" max="2560" width="2.5" style="147"/>
    <col min="2561" max="2633" width="2.5" style="147" customWidth="1"/>
    <col min="2634" max="2816" width="2.5" style="147"/>
    <col min="2817" max="2889" width="2.5" style="147" customWidth="1"/>
    <col min="2890" max="3072" width="2.5" style="147"/>
    <col min="3073" max="3145" width="2.5" style="147" customWidth="1"/>
    <col min="3146" max="3328" width="2.5" style="147"/>
    <col min="3329" max="3401" width="2.5" style="147" customWidth="1"/>
    <col min="3402" max="3584" width="2.5" style="147"/>
    <col min="3585" max="3657" width="2.5" style="147" customWidth="1"/>
    <col min="3658" max="3840" width="2.5" style="147"/>
    <col min="3841" max="3913" width="2.5" style="147" customWidth="1"/>
    <col min="3914" max="4096" width="2.5" style="147"/>
    <col min="4097" max="4169" width="2.5" style="147" customWidth="1"/>
    <col min="4170" max="4352" width="2.5" style="147"/>
    <col min="4353" max="4425" width="2.5" style="147" customWidth="1"/>
    <col min="4426" max="4608" width="2.5" style="147"/>
    <col min="4609" max="4681" width="2.5" style="147" customWidth="1"/>
    <col min="4682" max="4864" width="2.5" style="147"/>
    <col min="4865" max="4937" width="2.5" style="147" customWidth="1"/>
    <col min="4938" max="5120" width="2.5" style="147"/>
    <col min="5121" max="5193" width="2.5" style="147" customWidth="1"/>
    <col min="5194" max="5376" width="2.5" style="147"/>
    <col min="5377" max="5449" width="2.5" style="147" customWidth="1"/>
    <col min="5450" max="5632" width="2.5" style="147"/>
    <col min="5633" max="5705" width="2.5" style="147" customWidth="1"/>
    <col min="5706" max="5888" width="2.5" style="147"/>
    <col min="5889" max="5961" width="2.5" style="147" customWidth="1"/>
    <col min="5962" max="6144" width="2.5" style="147"/>
    <col min="6145" max="6217" width="2.5" style="147" customWidth="1"/>
    <col min="6218" max="6400" width="2.5" style="147"/>
    <col min="6401" max="6473" width="2.5" style="147" customWidth="1"/>
    <col min="6474" max="6656" width="2.5" style="147"/>
    <col min="6657" max="6729" width="2.5" style="147" customWidth="1"/>
    <col min="6730" max="6912" width="2.5" style="147"/>
    <col min="6913" max="6985" width="2.5" style="147" customWidth="1"/>
    <col min="6986" max="7168" width="2.5" style="147"/>
    <col min="7169" max="7241" width="2.5" style="147" customWidth="1"/>
    <col min="7242" max="7424" width="2.5" style="147"/>
    <col min="7425" max="7497" width="2.5" style="147" customWidth="1"/>
    <col min="7498" max="7680" width="2.5" style="147"/>
    <col min="7681" max="7753" width="2.5" style="147" customWidth="1"/>
    <col min="7754" max="7936" width="2.5" style="147"/>
    <col min="7937" max="8009" width="2.5" style="147" customWidth="1"/>
    <col min="8010" max="8192" width="2.5" style="147"/>
    <col min="8193" max="8265" width="2.5" style="147" customWidth="1"/>
    <col min="8266" max="8448" width="2.5" style="147"/>
    <col min="8449" max="8521" width="2.5" style="147" customWidth="1"/>
    <col min="8522" max="8704" width="2.5" style="147"/>
    <col min="8705" max="8777" width="2.5" style="147" customWidth="1"/>
    <col min="8778" max="8960" width="2.5" style="147"/>
    <col min="8961" max="9033" width="2.5" style="147" customWidth="1"/>
    <col min="9034" max="9216" width="2.5" style="147"/>
    <col min="9217" max="9289" width="2.5" style="147" customWidth="1"/>
    <col min="9290" max="9472" width="2.5" style="147"/>
    <col min="9473" max="9545" width="2.5" style="147" customWidth="1"/>
    <col min="9546" max="9728" width="2.5" style="147"/>
    <col min="9729" max="9801" width="2.5" style="147" customWidth="1"/>
    <col min="9802" max="9984" width="2.5" style="147"/>
    <col min="9985" max="10057" width="2.5" style="147" customWidth="1"/>
    <col min="10058" max="10240" width="2.5" style="147"/>
    <col min="10241" max="10313" width="2.5" style="147" customWidth="1"/>
    <col min="10314" max="10496" width="2.5" style="147"/>
    <col min="10497" max="10569" width="2.5" style="147" customWidth="1"/>
    <col min="10570" max="10752" width="2.5" style="147"/>
    <col min="10753" max="10825" width="2.5" style="147" customWidth="1"/>
    <col min="10826" max="11008" width="2.5" style="147"/>
    <col min="11009" max="11081" width="2.5" style="147" customWidth="1"/>
    <col min="11082" max="11264" width="2.5" style="147"/>
    <col min="11265" max="11337" width="2.5" style="147" customWidth="1"/>
    <col min="11338" max="11520" width="2.5" style="147"/>
    <col min="11521" max="11593" width="2.5" style="147" customWidth="1"/>
    <col min="11594" max="11776" width="2.5" style="147"/>
    <col min="11777" max="11849" width="2.5" style="147" customWidth="1"/>
    <col min="11850" max="12032" width="2.5" style="147"/>
    <col min="12033" max="12105" width="2.5" style="147" customWidth="1"/>
    <col min="12106" max="12288" width="2.5" style="147"/>
    <col min="12289" max="12361" width="2.5" style="147" customWidth="1"/>
    <col min="12362" max="12544" width="2.5" style="147"/>
    <col min="12545" max="12617" width="2.5" style="147" customWidth="1"/>
    <col min="12618" max="12800" width="2.5" style="147"/>
    <col min="12801" max="12873" width="2.5" style="147" customWidth="1"/>
    <col min="12874" max="13056" width="2.5" style="147"/>
    <col min="13057" max="13129" width="2.5" style="147" customWidth="1"/>
    <col min="13130" max="13312" width="2.5" style="147"/>
    <col min="13313" max="13385" width="2.5" style="147" customWidth="1"/>
    <col min="13386" max="13568" width="2.5" style="147"/>
    <col min="13569" max="13641" width="2.5" style="147" customWidth="1"/>
    <col min="13642" max="13824" width="2.5" style="147"/>
    <col min="13825" max="13897" width="2.5" style="147" customWidth="1"/>
    <col min="13898" max="14080" width="2.5" style="147"/>
    <col min="14081" max="14153" width="2.5" style="147" customWidth="1"/>
    <col min="14154" max="14336" width="2.5" style="147"/>
    <col min="14337" max="14409" width="2.5" style="147" customWidth="1"/>
    <col min="14410" max="14592" width="2.5" style="147"/>
    <col min="14593" max="14665" width="2.5" style="147" customWidth="1"/>
    <col min="14666" max="14848" width="2.5" style="147"/>
    <col min="14849" max="14921" width="2.5" style="147" customWidth="1"/>
    <col min="14922" max="15104" width="2.5" style="147"/>
    <col min="15105" max="15177" width="2.5" style="147" customWidth="1"/>
    <col min="15178" max="15360" width="2.5" style="147"/>
    <col min="15361" max="15433" width="2.5" style="147" customWidth="1"/>
    <col min="15434" max="15616" width="2.5" style="147"/>
    <col min="15617" max="15689" width="2.5" style="147" customWidth="1"/>
    <col min="15690" max="15872" width="2.5" style="147"/>
    <col min="15873" max="15945" width="2.5" style="147" customWidth="1"/>
    <col min="15946" max="16128" width="2.5" style="147"/>
    <col min="16129" max="16201" width="2.5" style="147" customWidth="1"/>
    <col min="16202" max="16384" width="2.5" style="147"/>
  </cols>
  <sheetData>
    <row r="4" spans="2:37" ht="30" customHeight="1" x14ac:dyDescent="0.15">
      <c r="B4" s="261" t="s">
        <v>1777</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row>
    <row r="5" spans="2:37" ht="15" customHeight="1" x14ac:dyDescent="0.15">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2:37" ht="15" customHeight="1" x14ac:dyDescent="0.15">
      <c r="B6" s="262" t="s">
        <v>1972</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row>
    <row r="7" spans="2:37" ht="15" customHeigh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2:37" ht="20.100000000000001" customHeight="1" x14ac:dyDescent="0.15">
      <c r="B8" s="263"/>
      <c r="C8" s="264"/>
      <c r="D8" s="267" t="s">
        <v>1672</v>
      </c>
      <c r="E8" s="267"/>
      <c r="F8" s="267"/>
      <c r="G8" s="267"/>
      <c r="H8" s="267"/>
      <c r="I8" s="267"/>
      <c r="J8" s="267"/>
      <c r="K8" s="267"/>
      <c r="L8" s="267"/>
      <c r="M8" s="267"/>
      <c r="N8" s="267"/>
      <c r="O8" s="267"/>
      <c r="P8" s="267"/>
      <c r="Q8" s="267"/>
      <c r="R8" s="267"/>
      <c r="S8" s="267"/>
      <c r="T8" s="267"/>
      <c r="U8" s="267"/>
      <c r="V8" s="267"/>
      <c r="W8" s="267"/>
      <c r="X8" s="267"/>
      <c r="Y8" s="267"/>
      <c r="Z8" s="267"/>
      <c r="AA8" s="267"/>
      <c r="AB8" s="269" t="s">
        <v>1673</v>
      </c>
      <c r="AC8" s="267"/>
      <c r="AD8" s="267"/>
      <c r="AE8" s="267"/>
      <c r="AF8" s="267"/>
      <c r="AG8" s="267"/>
      <c r="AH8" s="267"/>
      <c r="AI8" s="267"/>
      <c r="AJ8" s="267"/>
      <c r="AK8" s="270"/>
    </row>
    <row r="9" spans="2:37" ht="20.100000000000001" customHeight="1" x14ac:dyDescent="0.15">
      <c r="B9" s="265"/>
      <c r="C9" s="266"/>
      <c r="D9" s="268"/>
      <c r="E9" s="268"/>
      <c r="F9" s="268"/>
      <c r="G9" s="268"/>
      <c r="H9" s="268"/>
      <c r="I9" s="268"/>
      <c r="J9" s="268"/>
      <c r="K9" s="268"/>
      <c r="L9" s="268"/>
      <c r="M9" s="268"/>
      <c r="N9" s="268"/>
      <c r="O9" s="268"/>
      <c r="P9" s="268"/>
      <c r="Q9" s="268"/>
      <c r="R9" s="268"/>
      <c r="S9" s="268"/>
      <c r="T9" s="268"/>
      <c r="U9" s="268"/>
      <c r="V9" s="268"/>
      <c r="W9" s="268"/>
      <c r="X9" s="268"/>
      <c r="Y9" s="268"/>
      <c r="Z9" s="268"/>
      <c r="AA9" s="268"/>
      <c r="AB9" s="271" t="s">
        <v>1674</v>
      </c>
      <c r="AC9" s="268"/>
      <c r="AD9" s="268"/>
      <c r="AE9" s="268"/>
      <c r="AF9" s="268"/>
      <c r="AG9" s="272" t="s">
        <v>1675</v>
      </c>
      <c r="AH9" s="268"/>
      <c r="AI9" s="268"/>
      <c r="AJ9" s="268"/>
      <c r="AK9" s="273"/>
    </row>
    <row r="10" spans="2:37" ht="20.100000000000001" customHeight="1" x14ac:dyDescent="0.15">
      <c r="B10" s="275" t="s">
        <v>1676</v>
      </c>
      <c r="C10" s="276"/>
      <c r="D10" s="148" t="s">
        <v>1677</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277">
        <v>1</v>
      </c>
      <c r="AC10" s="278"/>
      <c r="AD10" s="278"/>
      <c r="AE10" s="278"/>
      <c r="AF10" s="278"/>
      <c r="AG10" s="279">
        <v>1</v>
      </c>
      <c r="AH10" s="278"/>
      <c r="AI10" s="278"/>
      <c r="AJ10" s="278"/>
      <c r="AK10" s="280"/>
    </row>
    <row r="11" spans="2:37" ht="20.100000000000001" customHeight="1" x14ac:dyDescent="0.15">
      <c r="B11" s="234" t="s">
        <v>1678</v>
      </c>
      <c r="C11" s="235"/>
      <c r="D11" s="150" t="s">
        <v>1852</v>
      </c>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236">
        <v>1</v>
      </c>
      <c r="AC11" s="237"/>
      <c r="AD11" s="237"/>
      <c r="AE11" s="237"/>
      <c r="AF11" s="281"/>
      <c r="AG11" s="238">
        <v>1</v>
      </c>
      <c r="AH11" s="237"/>
      <c r="AI11" s="237"/>
      <c r="AJ11" s="237"/>
      <c r="AK11" s="239"/>
    </row>
    <row r="12" spans="2:37" ht="20.100000000000001" customHeight="1" x14ac:dyDescent="0.15">
      <c r="B12" s="234" t="s">
        <v>1853</v>
      </c>
      <c r="C12" s="235"/>
      <c r="D12" s="150" t="s">
        <v>1679</v>
      </c>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236" t="s">
        <v>1854</v>
      </c>
      <c r="AC12" s="237"/>
      <c r="AD12" s="237"/>
      <c r="AE12" s="237"/>
      <c r="AF12" s="237"/>
      <c r="AG12" s="238" t="s">
        <v>1855</v>
      </c>
      <c r="AH12" s="237"/>
      <c r="AI12" s="237"/>
      <c r="AJ12" s="237"/>
      <c r="AK12" s="239"/>
    </row>
    <row r="13" spans="2:37" ht="20.100000000000001" customHeight="1" x14ac:dyDescent="0.15">
      <c r="B13" s="234" t="s">
        <v>1856</v>
      </c>
      <c r="C13" s="235"/>
      <c r="D13" s="150" t="s">
        <v>1680</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236">
        <v>2</v>
      </c>
      <c r="AC13" s="237"/>
      <c r="AD13" s="237"/>
      <c r="AE13" s="237"/>
      <c r="AF13" s="237"/>
      <c r="AG13" s="238">
        <v>2</v>
      </c>
      <c r="AH13" s="237"/>
      <c r="AI13" s="237"/>
      <c r="AJ13" s="237"/>
      <c r="AK13" s="239"/>
    </row>
    <row r="14" spans="2:37" ht="20.100000000000001" customHeight="1" x14ac:dyDescent="0.15">
      <c r="B14" s="234" t="s">
        <v>1857</v>
      </c>
      <c r="C14" s="235"/>
      <c r="D14" s="150" t="s">
        <v>1858</v>
      </c>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236">
        <v>1</v>
      </c>
      <c r="AC14" s="237"/>
      <c r="AD14" s="237"/>
      <c r="AE14" s="237"/>
      <c r="AF14" s="237"/>
      <c r="AG14" s="238">
        <v>1</v>
      </c>
      <c r="AH14" s="237"/>
      <c r="AI14" s="237"/>
      <c r="AJ14" s="237"/>
      <c r="AK14" s="239"/>
    </row>
    <row r="15" spans="2:37" ht="20.100000000000001" customHeight="1" x14ac:dyDescent="0.15">
      <c r="B15" s="234" t="s">
        <v>1859</v>
      </c>
      <c r="C15" s="235"/>
      <c r="D15" s="150" t="s">
        <v>1860</v>
      </c>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236">
        <v>1</v>
      </c>
      <c r="AC15" s="237"/>
      <c r="AD15" s="237"/>
      <c r="AE15" s="237"/>
      <c r="AF15" s="237"/>
      <c r="AG15" s="238">
        <v>1</v>
      </c>
      <c r="AH15" s="237"/>
      <c r="AI15" s="237"/>
      <c r="AJ15" s="237"/>
      <c r="AK15" s="239"/>
    </row>
    <row r="16" spans="2:37" ht="20.100000000000001" customHeight="1" x14ac:dyDescent="0.15">
      <c r="B16" s="234" t="s">
        <v>1861</v>
      </c>
      <c r="C16" s="235"/>
      <c r="D16" s="150" t="s">
        <v>1862</v>
      </c>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236" t="s">
        <v>1854</v>
      </c>
      <c r="AC16" s="237"/>
      <c r="AD16" s="237"/>
      <c r="AE16" s="237"/>
      <c r="AF16" s="237"/>
      <c r="AG16" s="238" t="s">
        <v>1855</v>
      </c>
      <c r="AH16" s="237"/>
      <c r="AI16" s="237"/>
      <c r="AJ16" s="237"/>
      <c r="AK16" s="239"/>
    </row>
    <row r="17" spans="2:37" ht="20.100000000000001" customHeight="1" x14ac:dyDescent="0.15">
      <c r="B17" s="234" t="s">
        <v>1863</v>
      </c>
      <c r="C17" s="235"/>
      <c r="D17" s="150" t="s">
        <v>1864</v>
      </c>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254" t="s">
        <v>1681</v>
      </c>
      <c r="AC17" s="255"/>
      <c r="AD17" s="255"/>
      <c r="AE17" s="255"/>
      <c r="AF17" s="255"/>
      <c r="AG17" s="238" t="s">
        <v>1855</v>
      </c>
      <c r="AH17" s="237"/>
      <c r="AI17" s="237"/>
      <c r="AJ17" s="237"/>
      <c r="AK17" s="239"/>
    </row>
    <row r="18" spans="2:37" ht="20.100000000000001" customHeight="1" x14ac:dyDescent="0.15">
      <c r="B18" s="234" t="s">
        <v>1865</v>
      </c>
      <c r="C18" s="235"/>
      <c r="D18" s="150" t="s">
        <v>1973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254" t="s">
        <v>1681</v>
      </c>
      <c r="AC18" s="255"/>
      <c r="AD18" s="255"/>
      <c r="AE18" s="255"/>
      <c r="AF18" s="255"/>
      <c r="AG18" s="238" t="s">
        <v>1855</v>
      </c>
      <c r="AH18" s="237"/>
      <c r="AI18" s="237"/>
      <c r="AJ18" s="237"/>
      <c r="AK18" s="239"/>
    </row>
    <row r="19" spans="2:37" ht="20.100000000000001" customHeight="1" x14ac:dyDescent="0.15">
      <c r="B19" s="234" t="s">
        <v>1866</v>
      </c>
      <c r="C19" s="235"/>
      <c r="D19" s="150" t="s">
        <v>1974</v>
      </c>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254" t="s">
        <v>1043</v>
      </c>
      <c r="AC19" s="255"/>
      <c r="AD19" s="255"/>
      <c r="AE19" s="255"/>
      <c r="AF19" s="255"/>
      <c r="AG19" s="238" t="s">
        <v>1855</v>
      </c>
      <c r="AH19" s="237"/>
      <c r="AI19" s="237"/>
      <c r="AJ19" s="237"/>
      <c r="AK19" s="239"/>
    </row>
    <row r="20" spans="2:37" ht="20.100000000000001" customHeight="1" x14ac:dyDescent="0.15">
      <c r="B20" s="234" t="s">
        <v>1867</v>
      </c>
      <c r="C20" s="235"/>
      <c r="D20" s="150" t="s">
        <v>1868</v>
      </c>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254" t="s">
        <v>1043</v>
      </c>
      <c r="AC20" s="255"/>
      <c r="AD20" s="255"/>
      <c r="AE20" s="255"/>
      <c r="AF20" s="255"/>
      <c r="AG20" s="238">
        <v>2</v>
      </c>
      <c r="AH20" s="237"/>
      <c r="AI20" s="237"/>
      <c r="AJ20" s="237"/>
      <c r="AK20" s="239"/>
    </row>
    <row r="21" spans="2:37" ht="20.100000000000001" customHeight="1" x14ac:dyDescent="0.15">
      <c r="B21" s="234" t="s">
        <v>1869</v>
      </c>
      <c r="C21" s="235"/>
      <c r="D21" s="150" t="s">
        <v>1870</v>
      </c>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254" t="s">
        <v>1681</v>
      </c>
      <c r="AC21" s="255"/>
      <c r="AD21" s="255"/>
      <c r="AE21" s="255"/>
      <c r="AF21" s="255"/>
      <c r="AG21" s="238">
        <v>2</v>
      </c>
      <c r="AH21" s="237"/>
      <c r="AI21" s="237"/>
      <c r="AJ21" s="237"/>
      <c r="AK21" s="239"/>
    </row>
    <row r="22" spans="2:37" ht="20.100000000000001" customHeight="1" x14ac:dyDescent="0.15">
      <c r="B22" s="234" t="s">
        <v>1871</v>
      </c>
      <c r="C22" s="235"/>
      <c r="D22" s="150" t="s">
        <v>1872</v>
      </c>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254" t="s">
        <v>1681</v>
      </c>
      <c r="AC22" s="255"/>
      <c r="AD22" s="255"/>
      <c r="AE22" s="255"/>
      <c r="AF22" s="255"/>
      <c r="AG22" s="238">
        <v>2</v>
      </c>
      <c r="AH22" s="237"/>
      <c r="AI22" s="237"/>
      <c r="AJ22" s="237"/>
      <c r="AK22" s="239"/>
    </row>
    <row r="23" spans="2:37" ht="20.100000000000001" customHeight="1" thickBot="1" x14ac:dyDescent="0.2">
      <c r="B23" s="252" t="s">
        <v>1873</v>
      </c>
      <c r="C23" s="253"/>
      <c r="D23" s="152" t="s">
        <v>1874</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256" t="s">
        <v>1681</v>
      </c>
      <c r="AC23" s="257"/>
      <c r="AD23" s="257"/>
      <c r="AE23" s="257"/>
      <c r="AF23" s="257"/>
      <c r="AG23" s="258">
        <v>2</v>
      </c>
      <c r="AH23" s="259"/>
      <c r="AI23" s="259"/>
      <c r="AJ23" s="259"/>
      <c r="AK23" s="260"/>
    </row>
    <row r="24" spans="2:37" ht="20.100000000000001" customHeight="1" x14ac:dyDescent="0.15">
      <c r="B24" s="246" t="s">
        <v>1875</v>
      </c>
      <c r="C24" s="247"/>
      <c r="D24" s="154" t="s">
        <v>1975</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248">
        <v>2</v>
      </c>
      <c r="AC24" s="249"/>
      <c r="AD24" s="249"/>
      <c r="AE24" s="249"/>
      <c r="AF24" s="249"/>
      <c r="AG24" s="250">
        <v>2</v>
      </c>
      <c r="AH24" s="249"/>
      <c r="AI24" s="249"/>
      <c r="AJ24" s="249"/>
      <c r="AK24" s="251"/>
    </row>
    <row r="25" spans="2:37" ht="20.100000000000001" customHeight="1" x14ac:dyDescent="0.15">
      <c r="B25" s="234">
        <v>16</v>
      </c>
      <c r="C25" s="235"/>
      <c r="D25" s="150" t="s">
        <v>1876</v>
      </c>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236">
        <v>2</v>
      </c>
      <c r="AC25" s="237"/>
      <c r="AD25" s="237"/>
      <c r="AE25" s="237"/>
      <c r="AF25" s="237"/>
      <c r="AG25" s="238">
        <v>2</v>
      </c>
      <c r="AH25" s="237"/>
      <c r="AI25" s="237"/>
      <c r="AJ25" s="237"/>
      <c r="AK25" s="239"/>
    </row>
    <row r="26" spans="2:37" ht="20.100000000000001" customHeight="1" x14ac:dyDescent="0.15">
      <c r="B26" s="234">
        <v>17</v>
      </c>
      <c r="C26" s="235"/>
      <c r="D26" s="150" t="s">
        <v>1976</v>
      </c>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236">
        <v>2</v>
      </c>
      <c r="AC26" s="237"/>
      <c r="AD26" s="237"/>
      <c r="AE26" s="237"/>
      <c r="AF26" s="237"/>
      <c r="AG26" s="238" t="s">
        <v>1977</v>
      </c>
      <c r="AH26" s="237"/>
      <c r="AI26" s="237"/>
      <c r="AJ26" s="237"/>
      <c r="AK26" s="239"/>
    </row>
    <row r="27" spans="2:37" ht="20.100000000000001" customHeight="1" x14ac:dyDescent="0.15">
      <c r="B27" s="240" t="s">
        <v>1877</v>
      </c>
      <c r="C27" s="241"/>
      <c r="D27" s="156" t="s">
        <v>1978</v>
      </c>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242">
        <v>2</v>
      </c>
      <c r="AC27" s="243"/>
      <c r="AD27" s="243"/>
      <c r="AE27" s="243"/>
      <c r="AF27" s="243"/>
      <c r="AG27" s="244">
        <v>2</v>
      </c>
      <c r="AH27" s="243"/>
      <c r="AI27" s="243"/>
      <c r="AJ27" s="243"/>
      <c r="AK27" s="245"/>
    </row>
    <row r="28" spans="2:37" ht="15" customHeight="1" x14ac:dyDescent="0.15">
      <c r="B28" s="158"/>
      <c r="C28" s="66"/>
      <c r="D28" s="159"/>
      <c r="E28" s="68"/>
      <c r="F28" s="68"/>
      <c r="G28" s="68"/>
      <c r="H28" s="68"/>
      <c r="I28" s="68"/>
      <c r="J28" s="68"/>
      <c r="K28" s="68"/>
      <c r="L28" s="68"/>
      <c r="M28" s="68"/>
      <c r="N28" s="68"/>
      <c r="O28" s="68"/>
      <c r="P28" s="68"/>
      <c r="Q28" s="68"/>
      <c r="R28" s="68"/>
      <c r="S28" s="68"/>
      <c r="T28" s="68"/>
      <c r="U28" s="68"/>
      <c r="V28" s="68"/>
      <c r="W28" s="68"/>
      <c r="X28" s="68"/>
      <c r="Y28" s="68"/>
      <c r="Z28" s="68"/>
      <c r="AA28" s="68"/>
      <c r="AB28" s="66"/>
      <c r="AC28" s="66"/>
      <c r="AD28" s="66"/>
      <c r="AE28" s="66"/>
      <c r="AF28" s="66"/>
      <c r="AG28" s="66"/>
      <c r="AH28" s="66"/>
      <c r="AI28" s="66"/>
      <c r="AJ28" s="66"/>
      <c r="AK28" s="33" t="s">
        <v>1878</v>
      </c>
    </row>
    <row r="29" spans="2:37" ht="15" customHeight="1" x14ac:dyDescent="0.15">
      <c r="B29" s="6"/>
      <c r="C29" s="6"/>
      <c r="D29" s="7"/>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2:37" ht="15" customHeight="1" x14ac:dyDescent="0.15">
      <c r="B30" s="233" t="s">
        <v>1682</v>
      </c>
      <c r="C30" s="233"/>
      <c r="D30" s="6" t="s">
        <v>1979</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2:37" ht="20.100000000000001" customHeight="1" x14ac:dyDescent="0.15">
      <c r="B31" s="9"/>
      <c r="C31" s="9"/>
      <c r="D31" s="6" t="s">
        <v>1980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2:37" ht="20.100000000000001" customHeight="1" x14ac:dyDescent="0.15">
      <c r="B32" s="233" t="s">
        <v>1879</v>
      </c>
      <c r="C32" s="233"/>
      <c r="D32" s="6" t="s">
        <v>1880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20.100000000000001" customHeight="1" x14ac:dyDescent="0.15">
      <c r="B33" s="233" t="s">
        <v>1683</v>
      </c>
      <c r="C33" s="233"/>
      <c r="D33" s="6" t="s">
        <v>1981</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2:37" ht="20.100000000000001" customHeight="1" x14ac:dyDescent="0.15">
      <c r="B34" s="233" t="s">
        <v>1881</v>
      </c>
      <c r="C34" s="233"/>
      <c r="D34" s="6" t="s">
        <v>1982</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2:37" ht="20.100000000000001" customHeight="1" x14ac:dyDescent="0.15">
      <c r="B35" s="233" t="s">
        <v>1882</v>
      </c>
      <c r="C35" s="233"/>
      <c r="D35" s="6" t="s">
        <v>1883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2:37" ht="20.100000000000001" customHeight="1" x14ac:dyDescent="0.15">
      <c r="B36" s="233" t="s">
        <v>1983</v>
      </c>
      <c r="C36" s="233"/>
      <c r="D36" s="6" t="s">
        <v>1984</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2:37" ht="20.100000000000001" customHeight="1" x14ac:dyDescent="0.15">
      <c r="B37" s="233" t="s">
        <v>1985</v>
      </c>
      <c r="C37" s="233"/>
      <c r="D37" s="6" t="s">
        <v>1986</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2:37" ht="20.100000000000001" customHeight="1" x14ac:dyDescent="0.1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2:37" ht="20.100000000000001" customHeight="1" x14ac:dyDescent="0.15">
      <c r="B39" s="6" t="s">
        <v>1684</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2:37" ht="15" customHeight="1" x14ac:dyDescent="0.1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2:37" ht="20.100000000000001" customHeight="1" x14ac:dyDescent="0.15">
      <c r="B41" s="274" t="s">
        <v>1778</v>
      </c>
      <c r="C41" s="274"/>
      <c r="D41" s="6" t="s">
        <v>1987</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20.100000000000001" customHeight="1" x14ac:dyDescent="0.15">
      <c r="B42" s="274" t="s">
        <v>1685</v>
      </c>
      <c r="C42" s="274"/>
      <c r="D42" s="6" t="s">
        <v>1988</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row r="43" spans="2:37" ht="15" customHeight="1" x14ac:dyDescent="0.1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2:37" ht="15" customHeight="1" x14ac:dyDescent="0.1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2:37" ht="15" customHeight="1" x14ac:dyDescent="0.15">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t="s">
        <v>1779</v>
      </c>
    </row>
  </sheetData>
  <mergeCells count="70">
    <mergeCell ref="B41:C41"/>
    <mergeCell ref="B42:C42"/>
    <mergeCell ref="B10:C10"/>
    <mergeCell ref="AB10:AF10"/>
    <mergeCell ref="AG10:AK10"/>
    <mergeCell ref="B11:C11"/>
    <mergeCell ref="B12:C12"/>
    <mergeCell ref="AB11:AF11"/>
    <mergeCell ref="AG11:AK11"/>
    <mergeCell ref="AB12:AF12"/>
    <mergeCell ref="AG12:AK12"/>
    <mergeCell ref="B13:C13"/>
    <mergeCell ref="B14:C14"/>
    <mergeCell ref="AB13:AF13"/>
    <mergeCell ref="AG13:AK13"/>
    <mergeCell ref="AB14:AF14"/>
    <mergeCell ref="B4:AK4"/>
    <mergeCell ref="B6:AK6"/>
    <mergeCell ref="B8:C9"/>
    <mergeCell ref="D8:AA9"/>
    <mergeCell ref="AB8:AK8"/>
    <mergeCell ref="AB9:AF9"/>
    <mergeCell ref="AG9:AK9"/>
    <mergeCell ref="AG14:AK14"/>
    <mergeCell ref="B15:C15"/>
    <mergeCell ref="B16:C16"/>
    <mergeCell ref="AB15:AF15"/>
    <mergeCell ref="AG15:AK15"/>
    <mergeCell ref="AB16:AF16"/>
    <mergeCell ref="AG16:AK16"/>
    <mergeCell ref="B19:C19"/>
    <mergeCell ref="B17:C17"/>
    <mergeCell ref="AB17:AF17"/>
    <mergeCell ref="AG17:AK17"/>
    <mergeCell ref="B18:C18"/>
    <mergeCell ref="AB18:AF18"/>
    <mergeCell ref="AG18:AK18"/>
    <mergeCell ref="AB19:AF19"/>
    <mergeCell ref="AG19:AK19"/>
    <mergeCell ref="B20:C20"/>
    <mergeCell ref="B21:C21"/>
    <mergeCell ref="AB20:AF20"/>
    <mergeCell ref="AG20:AK20"/>
    <mergeCell ref="AB21:AF21"/>
    <mergeCell ref="AG21:AK21"/>
    <mergeCell ref="B22:C22"/>
    <mergeCell ref="B23:C23"/>
    <mergeCell ref="AB22:AF22"/>
    <mergeCell ref="AG22:AK22"/>
    <mergeCell ref="AB23:AF23"/>
    <mergeCell ref="AG23:AK23"/>
    <mergeCell ref="B24:C24"/>
    <mergeCell ref="B25:C25"/>
    <mergeCell ref="AB24:AF24"/>
    <mergeCell ref="AG24:AK24"/>
    <mergeCell ref="AB25:AF25"/>
    <mergeCell ref="AG25:AK25"/>
    <mergeCell ref="AB26:AF26"/>
    <mergeCell ref="AG26:AK26"/>
    <mergeCell ref="B27:C27"/>
    <mergeCell ref="AB27:AF27"/>
    <mergeCell ref="AG27:AK27"/>
    <mergeCell ref="B36:C36"/>
    <mergeCell ref="B37:C37"/>
    <mergeCell ref="B35:C35"/>
    <mergeCell ref="B26:C26"/>
    <mergeCell ref="B33:C33"/>
    <mergeCell ref="B34:C34"/>
    <mergeCell ref="B30:C30"/>
    <mergeCell ref="B32:C32"/>
  </mergeCells>
  <phoneticPr fontId="51"/>
  <printOptions horizontalCentered="1"/>
  <pageMargins left="0.39370078740157483" right="0.39370078740157483" top="0.19685039370078741" bottom="0.19685039370078741" header="0.19685039370078741" footer="0.19685039370078741"/>
  <pageSetup paperSize="9" orientation="portrait" blackAndWhite="1"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249977111117893"/>
  </sheetPr>
  <dimension ref="A4:BU30"/>
  <sheetViews>
    <sheetView workbookViewId="0">
      <selection activeCell="C11" sqref="C11"/>
    </sheetView>
  </sheetViews>
  <sheetFormatPr defaultColWidth="2.5" defaultRowHeight="15" customHeight="1" x14ac:dyDescent="0.15"/>
  <cols>
    <col min="1" max="2" width="2.5" style="1" customWidth="1"/>
    <col min="3" max="3" width="20.625" style="4" customWidth="1"/>
    <col min="4" max="6" width="10.625" style="4" customWidth="1"/>
    <col min="7" max="7" width="2.5" style="1" customWidth="1"/>
    <col min="8" max="8" width="30.625" style="4" customWidth="1"/>
    <col min="9" max="9" width="10.625" style="4" customWidth="1"/>
    <col min="10" max="10" width="13.125" style="4" customWidth="1"/>
    <col min="11" max="11" width="12.25" style="4" bestFit="1" customWidth="1"/>
    <col min="12" max="12" width="10.625" style="4" customWidth="1"/>
    <col min="13" max="13" width="35.625" style="4" customWidth="1"/>
    <col min="14" max="14" width="13.125" style="4" customWidth="1"/>
    <col min="15" max="73" width="2.5" style="1" customWidth="1"/>
    <col min="74" max="16384" width="2.5" style="2"/>
  </cols>
  <sheetData>
    <row r="4" spans="2:14" ht="15" customHeight="1" x14ac:dyDescent="0.15">
      <c r="C4" s="73" t="s">
        <v>1495</v>
      </c>
    </row>
    <row r="5" spans="2:14" ht="15" customHeight="1" x14ac:dyDescent="0.15">
      <c r="C5" s="95" t="s">
        <v>1541</v>
      </c>
    </row>
    <row r="7" spans="2:14" ht="15" customHeight="1" x14ac:dyDescent="0.15">
      <c r="C7" s="123" t="s">
        <v>1417</v>
      </c>
      <c r="D7" s="123" t="s">
        <v>1418</v>
      </c>
      <c r="E7" s="123" t="s">
        <v>1419</v>
      </c>
      <c r="F7" s="123" t="s">
        <v>1420</v>
      </c>
      <c r="H7" s="123" t="s">
        <v>1421</v>
      </c>
      <c r="I7" s="123" t="s">
        <v>1422</v>
      </c>
      <c r="J7" s="123" t="s">
        <v>1423</v>
      </c>
      <c r="K7" s="123" t="s">
        <v>1424</v>
      </c>
      <c r="L7" s="123" t="s">
        <v>1425</v>
      </c>
      <c r="M7" s="123" t="s">
        <v>1426</v>
      </c>
      <c r="N7" s="123" t="s">
        <v>1427</v>
      </c>
    </row>
    <row r="8" spans="2:14" ht="15" customHeight="1" x14ac:dyDescent="0.15">
      <c r="B8" s="77"/>
      <c r="C8" s="74"/>
      <c r="D8" s="74"/>
      <c r="E8" s="74"/>
      <c r="F8" s="74"/>
      <c r="G8" s="77"/>
      <c r="H8" s="74"/>
      <c r="I8" s="74"/>
      <c r="J8" s="74"/>
      <c r="K8" s="74"/>
      <c r="L8" s="74"/>
      <c r="M8" s="74"/>
      <c r="N8" s="74"/>
    </row>
    <row r="9" spans="2:14" ht="15" customHeight="1" x14ac:dyDescent="0.15">
      <c r="C9" s="79" t="s">
        <v>1428</v>
      </c>
      <c r="D9" s="79" t="s">
        <v>22</v>
      </c>
      <c r="E9" s="79" t="s">
        <v>27</v>
      </c>
      <c r="F9" s="80" t="s">
        <v>1433</v>
      </c>
      <c r="G9" s="78"/>
      <c r="H9" s="79" t="s">
        <v>1429</v>
      </c>
      <c r="I9" s="79" t="s">
        <v>22</v>
      </c>
      <c r="J9" s="79" t="s">
        <v>40</v>
      </c>
      <c r="K9" s="80" t="s">
        <v>1434</v>
      </c>
      <c r="L9" s="80" t="s">
        <v>1432</v>
      </c>
      <c r="M9" s="79" t="s">
        <v>1430</v>
      </c>
      <c r="N9" s="80" t="s">
        <v>1431</v>
      </c>
    </row>
    <row r="10" spans="2:14" ht="15" customHeight="1" x14ac:dyDescent="0.15">
      <c r="B10" s="76"/>
      <c r="C10" s="83"/>
      <c r="D10" s="83"/>
      <c r="E10" s="83"/>
      <c r="F10" s="83"/>
      <c r="G10" s="84"/>
      <c r="H10" s="85"/>
      <c r="I10" s="85"/>
      <c r="J10" s="85"/>
      <c r="K10" s="86"/>
      <c r="L10" s="86"/>
      <c r="M10" s="85"/>
      <c r="N10" s="86"/>
    </row>
    <row r="11" spans="2:14" ht="15" customHeight="1" x14ac:dyDescent="0.15">
      <c r="B11" s="1">
        <v>1</v>
      </c>
      <c r="C11" s="81"/>
      <c r="D11" s="81"/>
      <c r="E11" s="81"/>
      <c r="F11" s="82"/>
      <c r="G11" s="77"/>
      <c r="H11" s="81"/>
      <c r="I11" s="81"/>
      <c r="J11" s="81"/>
      <c r="K11" s="82"/>
      <c r="L11" s="82"/>
      <c r="M11" s="81"/>
      <c r="N11" s="82"/>
    </row>
    <row r="12" spans="2:14" ht="15" customHeight="1" x14ac:dyDescent="0.15">
      <c r="B12" s="1">
        <v>2</v>
      </c>
      <c r="C12" s="81"/>
      <c r="D12" s="81"/>
      <c r="E12" s="81"/>
      <c r="F12" s="82"/>
      <c r="G12" s="77"/>
      <c r="H12" s="81"/>
      <c r="I12" s="81"/>
      <c r="J12" s="81"/>
      <c r="K12" s="82"/>
      <c r="L12" s="82"/>
      <c r="M12" s="81"/>
      <c r="N12" s="82"/>
    </row>
    <row r="13" spans="2:14" ht="15" customHeight="1" x14ac:dyDescent="0.15">
      <c r="B13" s="1">
        <v>3</v>
      </c>
      <c r="C13" s="81"/>
      <c r="D13" s="81"/>
      <c r="E13" s="81"/>
      <c r="F13" s="82"/>
      <c r="G13" s="77"/>
      <c r="H13" s="81"/>
      <c r="I13" s="81"/>
      <c r="J13" s="81"/>
      <c r="K13" s="82"/>
      <c r="L13" s="82"/>
      <c r="M13" s="81"/>
      <c r="N13" s="82"/>
    </row>
    <row r="14" spans="2:14" ht="15" customHeight="1" x14ac:dyDescent="0.15">
      <c r="B14" s="1">
        <v>4</v>
      </c>
      <c r="C14" s="81"/>
      <c r="D14" s="81"/>
      <c r="E14" s="81"/>
      <c r="F14" s="82"/>
      <c r="G14" s="77"/>
      <c r="H14" s="81"/>
      <c r="I14" s="81"/>
      <c r="J14" s="81"/>
      <c r="K14" s="82"/>
      <c r="L14" s="82"/>
      <c r="M14" s="81"/>
      <c r="N14" s="82"/>
    </row>
    <row r="15" spans="2:14" ht="15" customHeight="1" x14ac:dyDescent="0.15">
      <c r="B15" s="1">
        <v>5</v>
      </c>
      <c r="C15" s="81"/>
      <c r="D15" s="81"/>
      <c r="E15" s="81"/>
      <c r="F15" s="82"/>
      <c r="G15" s="77"/>
      <c r="H15" s="81"/>
      <c r="I15" s="81"/>
      <c r="J15" s="81"/>
      <c r="K15" s="82"/>
      <c r="L15" s="82"/>
      <c r="M15" s="81"/>
      <c r="N15" s="82"/>
    </row>
    <row r="16" spans="2:14" ht="15" customHeight="1" x14ac:dyDescent="0.15">
      <c r="B16" s="1">
        <v>6</v>
      </c>
      <c r="C16" s="81"/>
      <c r="D16" s="81"/>
      <c r="E16" s="81"/>
      <c r="F16" s="82"/>
      <c r="G16" s="77"/>
      <c r="H16" s="81"/>
      <c r="I16" s="81"/>
      <c r="J16" s="81"/>
      <c r="K16" s="82"/>
      <c r="L16" s="82"/>
      <c r="M16" s="81"/>
      <c r="N16" s="82"/>
    </row>
    <row r="17" spans="2:14" ht="15" customHeight="1" x14ac:dyDescent="0.15">
      <c r="B17" s="1">
        <v>7</v>
      </c>
      <c r="C17" s="81"/>
      <c r="D17" s="81"/>
      <c r="E17" s="81"/>
      <c r="F17" s="82"/>
      <c r="G17" s="77"/>
      <c r="H17" s="81"/>
      <c r="I17" s="81"/>
      <c r="J17" s="81"/>
      <c r="K17" s="82"/>
      <c r="L17" s="82"/>
      <c r="M17" s="81"/>
      <c r="N17" s="82"/>
    </row>
    <row r="18" spans="2:14" ht="15" customHeight="1" x14ac:dyDescent="0.15">
      <c r="B18" s="1">
        <v>8</v>
      </c>
      <c r="C18" s="81"/>
      <c r="D18" s="81"/>
      <c r="E18" s="81"/>
      <c r="F18" s="82"/>
      <c r="G18" s="77"/>
      <c r="H18" s="81"/>
      <c r="I18" s="81"/>
      <c r="J18" s="81"/>
      <c r="K18" s="82"/>
      <c r="L18" s="82"/>
      <c r="M18" s="81"/>
      <c r="N18" s="82"/>
    </row>
    <row r="19" spans="2:14" ht="15" customHeight="1" x14ac:dyDescent="0.15">
      <c r="B19" s="1">
        <v>9</v>
      </c>
      <c r="C19" s="81"/>
      <c r="D19" s="81"/>
      <c r="E19" s="81"/>
      <c r="F19" s="82"/>
      <c r="G19" s="77"/>
      <c r="H19" s="81"/>
      <c r="I19" s="81"/>
      <c r="J19" s="81"/>
      <c r="K19" s="82"/>
      <c r="L19" s="82"/>
      <c r="M19" s="81"/>
      <c r="N19" s="82"/>
    </row>
    <row r="20" spans="2:14" ht="15" customHeight="1" x14ac:dyDescent="0.15">
      <c r="B20" s="1">
        <v>10</v>
      </c>
      <c r="C20" s="81"/>
      <c r="D20" s="81"/>
      <c r="E20" s="81"/>
      <c r="F20" s="82"/>
      <c r="G20" s="77"/>
      <c r="H20" s="81"/>
      <c r="I20" s="81"/>
      <c r="J20" s="81"/>
      <c r="K20" s="82"/>
      <c r="L20" s="82"/>
      <c r="M20" s="81"/>
      <c r="N20" s="82"/>
    </row>
    <row r="21" spans="2:14" ht="15" customHeight="1" x14ac:dyDescent="0.15">
      <c r="B21" s="1">
        <v>11</v>
      </c>
      <c r="C21" s="81"/>
      <c r="D21" s="81"/>
      <c r="E21" s="81"/>
      <c r="F21" s="82"/>
      <c r="G21" s="77"/>
      <c r="H21" s="81"/>
      <c r="I21" s="81"/>
      <c r="J21" s="81"/>
      <c r="K21" s="82"/>
      <c r="L21" s="82"/>
      <c r="M21" s="81"/>
      <c r="N21" s="82"/>
    </row>
    <row r="22" spans="2:14" ht="15" customHeight="1" x14ac:dyDescent="0.15">
      <c r="B22" s="1">
        <v>12</v>
      </c>
      <c r="C22" s="81"/>
      <c r="D22" s="81"/>
      <c r="E22" s="81"/>
      <c r="F22" s="82"/>
      <c r="G22" s="77"/>
      <c r="H22" s="81"/>
      <c r="I22" s="81"/>
      <c r="J22" s="81"/>
      <c r="K22" s="82"/>
      <c r="L22" s="82"/>
      <c r="M22" s="81"/>
      <c r="N22" s="82"/>
    </row>
    <row r="23" spans="2:14" ht="15" customHeight="1" x14ac:dyDescent="0.15">
      <c r="B23" s="1">
        <v>13</v>
      </c>
      <c r="C23" s="81"/>
      <c r="D23" s="81"/>
      <c r="E23" s="81"/>
      <c r="F23" s="82"/>
      <c r="G23" s="77"/>
      <c r="H23" s="81"/>
      <c r="I23" s="81"/>
      <c r="J23" s="81"/>
      <c r="K23" s="82"/>
      <c r="L23" s="82"/>
      <c r="M23" s="81"/>
      <c r="N23" s="82"/>
    </row>
    <row r="24" spans="2:14" ht="15" customHeight="1" x14ac:dyDescent="0.15">
      <c r="B24" s="1">
        <v>14</v>
      </c>
      <c r="C24" s="81"/>
      <c r="D24" s="81"/>
      <c r="E24" s="81"/>
      <c r="F24" s="82"/>
      <c r="G24" s="77"/>
      <c r="H24" s="81"/>
      <c r="I24" s="81"/>
      <c r="J24" s="81"/>
      <c r="K24" s="82"/>
      <c r="L24" s="82"/>
      <c r="M24" s="81"/>
      <c r="N24" s="82"/>
    </row>
    <row r="25" spans="2:14" ht="15" customHeight="1" x14ac:dyDescent="0.15">
      <c r="B25" s="1">
        <v>15</v>
      </c>
      <c r="C25" s="81"/>
      <c r="D25" s="81"/>
      <c r="E25" s="81"/>
      <c r="F25" s="82"/>
      <c r="G25" s="77"/>
      <c r="H25" s="81"/>
      <c r="I25" s="81"/>
      <c r="J25" s="81"/>
      <c r="K25" s="82"/>
      <c r="L25" s="82"/>
      <c r="M25" s="81"/>
      <c r="N25" s="82"/>
    </row>
    <row r="26" spans="2:14" ht="15" customHeight="1" x14ac:dyDescent="0.15">
      <c r="B26" s="1">
        <v>16</v>
      </c>
      <c r="C26" s="81"/>
      <c r="D26" s="81"/>
      <c r="E26" s="81"/>
      <c r="F26" s="82"/>
      <c r="G26" s="77"/>
      <c r="H26" s="81"/>
      <c r="I26" s="81"/>
      <c r="J26" s="81"/>
      <c r="K26" s="82"/>
      <c r="L26" s="82"/>
      <c r="M26" s="81"/>
      <c r="N26" s="82"/>
    </row>
    <row r="27" spans="2:14" ht="15" customHeight="1" x14ac:dyDescent="0.15">
      <c r="B27" s="1">
        <v>17</v>
      </c>
      <c r="C27" s="81"/>
      <c r="D27" s="81"/>
      <c r="E27" s="81"/>
      <c r="F27" s="82"/>
      <c r="G27" s="77"/>
      <c r="H27" s="81"/>
      <c r="I27" s="81"/>
      <c r="J27" s="81"/>
      <c r="K27" s="82"/>
      <c r="L27" s="82"/>
      <c r="M27" s="81"/>
      <c r="N27" s="82"/>
    </row>
    <row r="28" spans="2:14" ht="15" customHeight="1" x14ac:dyDescent="0.15">
      <c r="B28" s="1">
        <v>18</v>
      </c>
      <c r="C28" s="81"/>
      <c r="D28" s="81"/>
      <c r="E28" s="81"/>
      <c r="F28" s="82"/>
      <c r="G28" s="77"/>
      <c r="H28" s="81"/>
      <c r="I28" s="81"/>
      <c r="J28" s="81"/>
      <c r="K28" s="82"/>
      <c r="L28" s="82"/>
      <c r="M28" s="81"/>
      <c r="N28" s="82"/>
    </row>
    <row r="29" spans="2:14" ht="15" customHeight="1" x14ac:dyDescent="0.15">
      <c r="B29" s="1">
        <v>19</v>
      </c>
      <c r="C29" s="81"/>
      <c r="D29" s="81"/>
      <c r="E29" s="81"/>
      <c r="F29" s="82"/>
      <c r="G29" s="77"/>
      <c r="H29" s="81"/>
      <c r="I29" s="81"/>
      <c r="J29" s="81"/>
      <c r="K29" s="82"/>
      <c r="L29" s="82"/>
      <c r="M29" s="81"/>
      <c r="N29" s="82"/>
    </row>
    <row r="30" spans="2:14" ht="15" customHeight="1" x14ac:dyDescent="0.15">
      <c r="B30" s="1">
        <v>20</v>
      </c>
      <c r="C30" s="81"/>
      <c r="D30" s="81"/>
      <c r="E30" s="81"/>
      <c r="F30" s="82"/>
      <c r="G30" s="77"/>
      <c r="H30" s="81"/>
      <c r="I30" s="81"/>
      <c r="J30" s="81"/>
      <c r="K30" s="82"/>
      <c r="L30" s="82"/>
      <c r="M30" s="81"/>
      <c r="N30" s="82"/>
    </row>
  </sheetData>
  <phoneticPr fontId="26"/>
  <dataValidations count="3">
    <dataValidation type="list" allowBlank="1" showInputMessage="1" prompt="選択" sqref="D9 I9:I30 D11:D30" xr:uid="{00000000-0002-0000-0800-000000000000}">
      <formula1>建築士</formula1>
    </dataValidation>
    <dataValidation type="list" allowBlank="1" showInputMessage="1" prompt="選択" sqref="E9 E11:E30" xr:uid="{00000000-0002-0000-0800-000001000000}">
      <formula1>登録</formula1>
    </dataValidation>
    <dataValidation type="list" allowBlank="1" showInputMessage="1" prompt="選択" sqref="J9:J30" xr:uid="{00000000-0002-0000-0800-000002000000}">
      <formula1>都道府県</formula1>
    </dataValidation>
  </dataValidations>
  <printOptions horizontalCentered="1"/>
  <pageMargins left="0.39370078740157483" right="0.39370078740157483" top="0.19685039370078741" bottom="0.19685039370078741" header="0.19685039370078741" footer="0.19685039370078741"/>
  <pageSetup paperSize="9" orientation="portrait" blackAndWhite="1"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71</vt:i4>
      </vt:variant>
    </vt:vector>
  </HeadingPairs>
  <TitlesOfParts>
    <vt:vector size="118" baseType="lpstr">
      <vt:lpstr>Format</vt:lpstr>
      <vt:lpstr>LIST</vt:lpstr>
      <vt:lpstr>ITEM_all_first</vt:lpstr>
      <vt:lpstr>ITEM_all_second</vt:lpstr>
      <vt:lpstr>calculation_first</vt:lpstr>
      <vt:lpstr>calculation_second</vt:lpstr>
      <vt:lpstr>TOP</vt:lpstr>
      <vt:lpstr>建築確認申請必要書類</vt:lpstr>
      <vt:lpstr>担当登録(代理設計監理)</vt:lpstr>
      <vt:lpstr>担当登録(施工)</vt:lpstr>
      <vt:lpstr>確建第一面</vt:lpstr>
      <vt:lpstr>確建第二面</vt:lpstr>
      <vt:lpstr>確建第二面建築主追加</vt:lpstr>
      <vt:lpstr>確建第三面</vt:lpstr>
      <vt:lpstr>確建第四面</vt:lpstr>
      <vt:lpstr>確建第四面別紙</vt:lpstr>
      <vt:lpstr>確建第五面</vt:lpstr>
      <vt:lpstr>確建第六面</vt:lpstr>
      <vt:lpstr>用途区分</vt:lpstr>
      <vt:lpstr>概要第一面</vt:lpstr>
      <vt:lpstr>概要第一面別紙</vt:lpstr>
      <vt:lpstr>概要第二面</vt:lpstr>
      <vt:lpstr>概要第三面</vt:lpstr>
      <vt:lpstr>工事届第一面</vt:lpstr>
      <vt:lpstr>工事届第二面</vt:lpstr>
      <vt:lpstr>工事届第三面</vt:lpstr>
      <vt:lpstr>工事届第四面</vt:lpstr>
      <vt:lpstr>委任状</vt:lpstr>
      <vt:lpstr>審査受付票</vt:lpstr>
      <vt:lpstr>計_確建第一面</vt:lpstr>
      <vt:lpstr>計_確建第二面</vt:lpstr>
      <vt:lpstr>計_確建第二面建築主追加</vt:lpstr>
      <vt:lpstr>計_確建第三面</vt:lpstr>
      <vt:lpstr>計_確建第四面</vt:lpstr>
      <vt:lpstr>計_確建第四面別紙</vt:lpstr>
      <vt:lpstr>計_確建第五面</vt:lpstr>
      <vt:lpstr>計_確建第六面</vt:lpstr>
      <vt:lpstr>計_用途区分</vt:lpstr>
      <vt:lpstr>計_概要第一面</vt:lpstr>
      <vt:lpstr>計_概要第一面別紙</vt:lpstr>
      <vt:lpstr>計_概要第二面</vt:lpstr>
      <vt:lpstr>計_概要第三面</vt:lpstr>
      <vt:lpstr>計_委任状</vt:lpstr>
      <vt:lpstr>計_審査受付票</vt:lpstr>
      <vt:lpstr>確建注意</vt:lpstr>
      <vt:lpstr>工事届注意</vt:lpstr>
      <vt:lpstr>計_確建注意</vt:lpstr>
      <vt:lpstr>TOP!Print_Area</vt:lpstr>
      <vt:lpstr>委任状!Print_Area</vt:lpstr>
      <vt:lpstr>概要第一面!Print_Area</vt:lpstr>
      <vt:lpstr>概要第一面別紙!Print_Area</vt:lpstr>
      <vt:lpstr>概要第三面!Print_Area</vt:lpstr>
      <vt:lpstr>概要第二面!Print_Area</vt:lpstr>
      <vt:lpstr>確建第一面!Print_Area</vt:lpstr>
      <vt:lpstr>確建第五面!Print_Area</vt:lpstr>
      <vt:lpstr>確建第三面!Print_Area</vt:lpstr>
      <vt:lpstr>確建第四面!Print_Area</vt:lpstr>
      <vt:lpstr>確建第四面別紙!Print_Area</vt:lpstr>
      <vt:lpstr>確建第二面!Print_Area</vt:lpstr>
      <vt:lpstr>確建第二面建築主追加!Print_Area</vt:lpstr>
      <vt:lpstr>確建第六面!Print_Area</vt:lpstr>
      <vt:lpstr>確建注意!Print_Area</vt:lpstr>
      <vt:lpstr>計_委任状!Print_Area</vt:lpstr>
      <vt:lpstr>計_概要第一面!Print_Area</vt:lpstr>
      <vt:lpstr>計_概要第一面別紙!Print_Area</vt:lpstr>
      <vt:lpstr>計_概要第三面!Print_Area</vt:lpstr>
      <vt:lpstr>計_概要第二面!Print_Area</vt:lpstr>
      <vt:lpstr>計_確建第一面!Print_Area</vt:lpstr>
      <vt:lpstr>計_確建第五面!Print_Area</vt:lpstr>
      <vt:lpstr>計_確建第三面!Print_Area</vt:lpstr>
      <vt:lpstr>計_確建第四面!Print_Area</vt:lpstr>
      <vt:lpstr>計_確建第四面別紙!Print_Area</vt:lpstr>
      <vt:lpstr>計_確建第二面!Print_Area</vt:lpstr>
      <vt:lpstr>計_確建第二面建築主追加!Print_Area</vt:lpstr>
      <vt:lpstr>計_確建第六面!Print_Area</vt:lpstr>
      <vt:lpstr>計_確建注意!Print_Area</vt:lpstr>
      <vt:lpstr>計_審査受付票!Print_Area</vt:lpstr>
      <vt:lpstr>計_用途区分!Print_Area</vt:lpstr>
      <vt:lpstr>建築確認申請必要書類!Print_Area</vt:lpstr>
      <vt:lpstr>工事届第一面!Print_Area</vt:lpstr>
      <vt:lpstr>工事届第三面!Print_Area</vt:lpstr>
      <vt:lpstr>工事届第四面!Print_Area</vt:lpstr>
      <vt:lpstr>工事届第二面!Print_Area</vt:lpstr>
      <vt:lpstr>工事届注意!Print_Area</vt:lpstr>
      <vt:lpstr>審査受付票!Print_Area</vt:lpstr>
      <vt:lpstr>用途区分!Print_Area</vt:lpstr>
      <vt:lpstr>意見を聴いた設計図書</vt:lpstr>
      <vt:lpstr>屋外直通階段</vt:lpstr>
      <vt:lpstr>確認の特例</vt:lpstr>
      <vt:lpstr>建築士</vt:lpstr>
      <vt:lpstr>建築主人数</vt:lpstr>
      <vt:lpstr>工事届宛名</vt:lpstr>
      <vt:lpstr>工事届番号</vt:lpstr>
      <vt:lpstr>工事届用途1</vt:lpstr>
      <vt:lpstr>工事届用途2</vt:lpstr>
      <vt:lpstr>構造</vt:lpstr>
      <vt:lpstr>資格</vt:lpstr>
      <vt:lpstr>住宅用火災警報器</vt:lpstr>
      <vt:lpstr>数字</vt:lpstr>
      <vt:lpstr>設計図書</vt:lpstr>
      <vt:lpstr>選択</vt:lpstr>
      <vt:lpstr>耐火建築物</vt:lpstr>
      <vt:lpstr>第六面7</vt:lpstr>
      <vt:lpstr>担当登録1</vt:lpstr>
      <vt:lpstr>担当登録2</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2023-03-19T15:45:22Z</cp:lastPrinted>
  <dcterms:created xsi:type="dcterms:W3CDTF">2010-11-02T01:35:34Z</dcterms:created>
  <dcterms:modified xsi:type="dcterms:W3CDTF">2023-04-17T09:18:30Z</dcterms:modified>
</cp:coreProperties>
</file>